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/>
  <xr:revisionPtr revIDLastSave="0" documentId="13_ncr:1_{577F4BEB-7109-4598-A400-70DFF6BEC3D4}" xr6:coauthVersionLast="45" xr6:coauthVersionMax="45" xr10:uidLastSave="{00000000-0000-0000-0000-000000000000}"/>
  <bookViews>
    <workbookView xWindow="-120" yWindow="-120" windowWidth="29040" windowHeight="15840" tabRatio="819" firstSheet="4" activeTab="3" xr2:uid="{00000000-000D-0000-FFFF-FFFF00000000}"/>
  </bookViews>
  <sheets>
    <sheet name="AP" sheetId="39" r:id="rId1"/>
    <sheet name="AR" sheetId="2" r:id="rId2"/>
    <sheet name="AS" sheetId="3" r:id="rId3"/>
    <sheet name="BR" sheetId="4" r:id="rId4"/>
    <sheet name="CG" sheetId="5" r:id="rId5"/>
    <sheet name="DL" sheetId="34" r:id="rId6"/>
    <sheet name="GA" sheetId="6" r:id="rId7"/>
    <sheet name="GJ" sheetId="7" r:id="rId8"/>
    <sheet name="HR" sheetId="8" r:id="rId9"/>
    <sheet name="HP" sheetId="9" r:id="rId10"/>
    <sheet name="JK" sheetId="10" r:id="rId11"/>
    <sheet name="JH" sheetId="11" r:id="rId12"/>
    <sheet name="KA" sheetId="12" r:id="rId13"/>
    <sheet name="KL" sheetId="13" r:id="rId14"/>
    <sheet name="MP" sheetId="14" r:id="rId15"/>
    <sheet name="MH" sheetId="15" r:id="rId16"/>
    <sheet name="MN" sheetId="16" r:id="rId17"/>
    <sheet name="ML" sheetId="17" r:id="rId18"/>
    <sheet name="MZ" sheetId="18" r:id="rId19"/>
    <sheet name="NL" sheetId="19" r:id="rId20"/>
    <sheet name="OR" sheetId="20" r:id="rId21"/>
    <sheet name="PB" sheetId="21" r:id="rId22"/>
    <sheet name="RJ" sheetId="22" r:id="rId23"/>
    <sheet name="SK" sheetId="23" r:id="rId24"/>
    <sheet name="TN" sheetId="24" r:id="rId25"/>
    <sheet name="TR" sheetId="26" r:id="rId26"/>
    <sheet name="TG" sheetId="25" r:id="rId27"/>
    <sheet name="UK" sheetId="28" r:id="rId28"/>
    <sheet name="UP" sheetId="27" r:id="rId29"/>
    <sheet name="WB" sheetId="29" r:id="rId30"/>
    <sheet name="CH" sheetId="31" r:id="rId31"/>
    <sheet name="DN" sheetId="32" r:id="rId32"/>
    <sheet name="LD" sheetId="35" r:id="rId33"/>
    <sheet name="AN" sheetId="30" r:id="rId34"/>
    <sheet name="PY" sheetId="36" r:id="rId35"/>
    <sheet name="DD" sheetId="33" r:id="rId36"/>
    <sheet name="INDIA" sheetId="38" r:id="rId37"/>
  </sheets>
  <definedNames>
    <definedName name="_xlnm.Print_Area" localSheetId="33">AN!$A$1:$AH$41</definedName>
    <definedName name="_xlnm.Print_Area" localSheetId="0">AP!$A$1:$AH$41</definedName>
    <definedName name="_xlnm.Print_Area" localSheetId="1">AR!$A$1:$AH$41</definedName>
    <definedName name="_xlnm.Print_Area" localSheetId="4">CG!$A$1:$AH$41</definedName>
    <definedName name="_xlnm.Print_Area" localSheetId="30">CH!$A$1:$AH$41</definedName>
    <definedName name="_xlnm.Print_Area" localSheetId="35">DD!$A$1:$AH$41</definedName>
    <definedName name="_xlnm.Print_Area" localSheetId="5">DL!$A$1:$AH$41</definedName>
    <definedName name="_xlnm.Print_Area" localSheetId="31">DN!$A$1:$AH$41</definedName>
    <definedName name="_xlnm.Print_Area" localSheetId="6">GA!$A$1:$AH$41</definedName>
    <definedName name="_xlnm.Print_Area" localSheetId="7">GJ!$A$1:$AH$41</definedName>
    <definedName name="_xlnm.Print_Area" localSheetId="9">HP!$A$1:$AH$41</definedName>
    <definedName name="_xlnm.Print_Area" localSheetId="8">HR!$A$1:$AH$41</definedName>
    <definedName name="_xlnm.Print_Area" localSheetId="36">INDIA!$A$1:$AH$41</definedName>
    <definedName name="_xlnm.Print_Area" localSheetId="11">JH!$A$1:$AH$41</definedName>
    <definedName name="_xlnm.Print_Area" localSheetId="10">JK!$A$1:$AH$42</definedName>
    <definedName name="_xlnm.Print_Area" localSheetId="12">KA!$A$1:$AH$41</definedName>
    <definedName name="_xlnm.Print_Area" localSheetId="13">KL!$A$1:$AH$41</definedName>
    <definedName name="_xlnm.Print_Area" localSheetId="32">LD!$A$1:$AH$41</definedName>
    <definedName name="_xlnm.Print_Area" localSheetId="15">MH!$A$1:$AH$41</definedName>
    <definedName name="_xlnm.Print_Area" localSheetId="17">ML!$A$1:$AH$41</definedName>
    <definedName name="_xlnm.Print_Area" localSheetId="16">MN!$A$1:$AH$41</definedName>
    <definedName name="_xlnm.Print_Area" localSheetId="14">MP!$A$1:$AH$41</definedName>
    <definedName name="_xlnm.Print_Area" localSheetId="18">MZ!$A$1:$AH$41</definedName>
    <definedName name="_xlnm.Print_Area" localSheetId="19">NL!$A$1:$AH$41</definedName>
    <definedName name="_xlnm.Print_Area" localSheetId="20">OR!$A$1:$AH$41</definedName>
    <definedName name="_xlnm.Print_Area" localSheetId="21">PB!$A$1:$AH$41</definedName>
    <definedName name="_xlnm.Print_Area" localSheetId="34">PY!$A$1:$AH$41</definedName>
    <definedName name="_xlnm.Print_Area" localSheetId="22">RJ!$A$1:$AH$41</definedName>
    <definedName name="_xlnm.Print_Area" localSheetId="23">SK!$A$1:$AH$41</definedName>
    <definedName name="_xlnm.Print_Area" localSheetId="26">TG!$A$1:$AH$41</definedName>
    <definedName name="_xlnm.Print_Area" localSheetId="24">TN!$A$1:$AH$41</definedName>
    <definedName name="_xlnm.Print_Area" localSheetId="25">TR!$A$1:$AH$41</definedName>
    <definedName name="_xlnm.Print_Area" localSheetId="27">UK!$A$1:$AH$41</definedName>
    <definedName name="_xlnm.Print_Area" localSheetId="28">UP!$A$1:$AH$41</definedName>
    <definedName name="_xlnm.Print_Area" localSheetId="29">WB!$A$1:$AH$41</definedName>
    <definedName name="_xlnm.Print_Titles" localSheetId="33">AN!$A:$C</definedName>
    <definedName name="_xlnm.Print_Titles" localSheetId="0">AP!$A:$C,AP!$1:$3</definedName>
    <definedName name="_xlnm.Print_Titles" localSheetId="1">AR!$A:$C,AR!$1:$3</definedName>
    <definedName name="_xlnm.Print_Titles" localSheetId="2">AS!$A:$C</definedName>
    <definedName name="_xlnm.Print_Titles" localSheetId="3">BR!$A:$C</definedName>
    <definedName name="_xlnm.Print_Titles" localSheetId="4">CG!$A:$C</definedName>
    <definedName name="_xlnm.Print_Titles" localSheetId="30">CH!$A:$C</definedName>
    <definedName name="_xlnm.Print_Titles" localSheetId="35">DD!$A:$C</definedName>
    <definedName name="_xlnm.Print_Titles" localSheetId="5">DL!$A:$C</definedName>
    <definedName name="_xlnm.Print_Titles" localSheetId="31">DN!$A:$C</definedName>
    <definedName name="_xlnm.Print_Titles" localSheetId="6">GA!$A:$C</definedName>
    <definedName name="_xlnm.Print_Titles" localSheetId="7">GJ!$A:$C</definedName>
    <definedName name="_xlnm.Print_Titles" localSheetId="9">HP!$A:$C</definedName>
    <definedName name="_xlnm.Print_Titles" localSheetId="8">HR!$A:$C</definedName>
    <definedName name="_xlnm.Print_Titles" localSheetId="36">INDIA!$A:$C</definedName>
    <definedName name="_xlnm.Print_Titles" localSheetId="11">JH!$A:$C</definedName>
    <definedName name="_xlnm.Print_Titles" localSheetId="10">JK!$A:$C</definedName>
    <definedName name="_xlnm.Print_Titles" localSheetId="12">KA!$A:$C</definedName>
    <definedName name="_xlnm.Print_Titles" localSheetId="13">KL!$A:$C</definedName>
    <definedName name="_xlnm.Print_Titles" localSheetId="32">LD!$A:$C</definedName>
    <definedName name="_xlnm.Print_Titles" localSheetId="15">MH!$A:$C</definedName>
    <definedName name="_xlnm.Print_Titles" localSheetId="17">ML!$A:$C</definedName>
    <definedName name="_xlnm.Print_Titles" localSheetId="16">MN!$A:$C</definedName>
    <definedName name="_xlnm.Print_Titles" localSheetId="14">MP!$A:$C</definedName>
    <definedName name="_xlnm.Print_Titles" localSheetId="18">MZ!$A:$C</definedName>
    <definedName name="_xlnm.Print_Titles" localSheetId="19">NL!$A:$C</definedName>
    <definedName name="_xlnm.Print_Titles" localSheetId="20">OR!$A:$C</definedName>
    <definedName name="_xlnm.Print_Titles" localSheetId="21">PB!$A:$C</definedName>
    <definedName name="_xlnm.Print_Titles" localSheetId="34">PY!$A:$C</definedName>
    <definedName name="_xlnm.Print_Titles" localSheetId="22">RJ!$A:$C</definedName>
    <definedName name="_xlnm.Print_Titles" localSheetId="23">SK!$A:$C</definedName>
    <definedName name="_xlnm.Print_Titles" localSheetId="26">TG!$A:$C</definedName>
    <definedName name="_xlnm.Print_Titles" localSheetId="24">TN!$A:$C</definedName>
    <definedName name="_xlnm.Print_Titles" localSheetId="25">TR!$A:$C</definedName>
    <definedName name="_xlnm.Print_Titles" localSheetId="27">UK!$A:$C</definedName>
    <definedName name="_xlnm.Print_Titles" localSheetId="28">UP!$A:$C</definedName>
    <definedName name="_xlnm.Print_Titles" localSheetId="29">WB!$A:$C</definedName>
  </definedNames>
  <calcPr calcId="181029"/>
</workbook>
</file>

<file path=xl/calcChain.xml><?xml version="1.0" encoding="utf-8"?>
<calcChain xmlns="http://schemas.openxmlformats.org/spreadsheetml/2006/main">
  <c r="AF38" i="38" l="1"/>
  <c r="AE38" i="38"/>
  <c r="AD38" i="38"/>
  <c r="AC38" i="38"/>
  <c r="AB38" i="38"/>
  <c r="AA38" i="38"/>
  <c r="Y38" i="38"/>
  <c r="X38" i="38"/>
  <c r="W38" i="38"/>
  <c r="V38" i="38"/>
  <c r="U38" i="38"/>
  <c r="S38" i="38"/>
  <c r="R38" i="38"/>
  <c r="Q38" i="38"/>
  <c r="O38" i="38"/>
  <c r="N38" i="38"/>
  <c r="M38" i="38"/>
  <c r="L38" i="38"/>
  <c r="K38" i="38"/>
  <c r="J38" i="38"/>
  <c r="H38" i="38"/>
  <c r="F38" i="38"/>
  <c r="E38" i="38"/>
  <c r="D38" i="38"/>
  <c r="AF38" i="33"/>
  <c r="AE38" i="33"/>
  <c r="AD38" i="33"/>
  <c r="AC38" i="33"/>
  <c r="AB38" i="33"/>
  <c r="AA38" i="33"/>
  <c r="Y38" i="33"/>
  <c r="X38" i="33"/>
  <c r="W38" i="33"/>
  <c r="V38" i="33"/>
  <c r="U38" i="33"/>
  <c r="S38" i="33"/>
  <c r="R38" i="33"/>
  <c r="Q38" i="33"/>
  <c r="O38" i="33"/>
  <c r="N38" i="33"/>
  <c r="M38" i="33"/>
  <c r="L38" i="33"/>
  <c r="K38" i="33"/>
  <c r="J38" i="33"/>
  <c r="H38" i="33"/>
  <c r="F38" i="33"/>
  <c r="E38" i="33"/>
  <c r="D38" i="33"/>
  <c r="AF38" i="36"/>
  <c r="AE38" i="36"/>
  <c r="AD38" i="36"/>
  <c r="AC38" i="36"/>
  <c r="AB38" i="36"/>
  <c r="AA38" i="36"/>
  <c r="Y38" i="36"/>
  <c r="X38" i="36"/>
  <c r="W38" i="36"/>
  <c r="V38" i="36"/>
  <c r="U38" i="36"/>
  <c r="S38" i="36"/>
  <c r="R38" i="36"/>
  <c r="Q38" i="36"/>
  <c r="O38" i="36"/>
  <c r="N38" i="36"/>
  <c r="M38" i="36"/>
  <c r="L38" i="36"/>
  <c r="K38" i="36"/>
  <c r="J38" i="36"/>
  <c r="H38" i="36"/>
  <c r="F38" i="36"/>
  <c r="E38" i="36"/>
  <c r="D38" i="36"/>
  <c r="AF38" i="30"/>
  <c r="AE38" i="30"/>
  <c r="AD38" i="30"/>
  <c r="AC38" i="30"/>
  <c r="AB38" i="30"/>
  <c r="AA38" i="30"/>
  <c r="Y38" i="30"/>
  <c r="X38" i="30"/>
  <c r="W38" i="30"/>
  <c r="V38" i="30"/>
  <c r="U38" i="30"/>
  <c r="S38" i="30"/>
  <c r="R38" i="30"/>
  <c r="Q38" i="30"/>
  <c r="O38" i="30"/>
  <c r="N38" i="30"/>
  <c r="M38" i="30"/>
  <c r="L38" i="30"/>
  <c r="K38" i="30"/>
  <c r="J38" i="30"/>
  <c r="H38" i="30"/>
  <c r="F38" i="30"/>
  <c r="E38" i="30"/>
  <c r="D38" i="30"/>
  <c r="AF38" i="35"/>
  <c r="AE38" i="35"/>
  <c r="AD38" i="35"/>
  <c r="AC38" i="35"/>
  <c r="AB38" i="35"/>
  <c r="AA38" i="35"/>
  <c r="Y38" i="35"/>
  <c r="X38" i="35"/>
  <c r="W38" i="35"/>
  <c r="V38" i="35"/>
  <c r="U38" i="35"/>
  <c r="S38" i="35"/>
  <c r="R38" i="35"/>
  <c r="Q38" i="35"/>
  <c r="O38" i="35"/>
  <c r="N38" i="35"/>
  <c r="M38" i="35"/>
  <c r="L38" i="35"/>
  <c r="K38" i="35"/>
  <c r="J38" i="35"/>
  <c r="H38" i="35"/>
  <c r="F38" i="35"/>
  <c r="E38" i="35"/>
  <c r="D38" i="35"/>
  <c r="AF38" i="32"/>
  <c r="AE38" i="32"/>
  <c r="AD38" i="32"/>
  <c r="AC38" i="32"/>
  <c r="AB38" i="32"/>
  <c r="AA38" i="32"/>
  <c r="Y38" i="32"/>
  <c r="X38" i="32"/>
  <c r="W38" i="32"/>
  <c r="V38" i="32"/>
  <c r="U38" i="32"/>
  <c r="S38" i="32"/>
  <c r="R38" i="32"/>
  <c r="Q38" i="32"/>
  <c r="O38" i="32"/>
  <c r="N38" i="32"/>
  <c r="M38" i="32"/>
  <c r="L38" i="32"/>
  <c r="K38" i="32"/>
  <c r="J38" i="32"/>
  <c r="H38" i="32"/>
  <c r="F38" i="32"/>
  <c r="E38" i="32"/>
  <c r="D38" i="32"/>
  <c r="AF38" i="31"/>
  <c r="AE38" i="31"/>
  <c r="AD38" i="31"/>
  <c r="AC38" i="31"/>
  <c r="AB38" i="31"/>
  <c r="AA38" i="31"/>
  <c r="Y38" i="31"/>
  <c r="X38" i="31"/>
  <c r="W38" i="31"/>
  <c r="V38" i="31"/>
  <c r="U38" i="31"/>
  <c r="S38" i="31"/>
  <c r="R38" i="31"/>
  <c r="Q38" i="31"/>
  <c r="O38" i="31"/>
  <c r="N38" i="31"/>
  <c r="M38" i="31"/>
  <c r="L38" i="31"/>
  <c r="K38" i="31"/>
  <c r="J38" i="31"/>
  <c r="H38" i="31"/>
  <c r="F38" i="31"/>
  <c r="E38" i="31"/>
  <c r="D38" i="31"/>
  <c r="AF38" i="29"/>
  <c r="AE38" i="29"/>
  <c r="AD38" i="29"/>
  <c r="AC38" i="29"/>
  <c r="AB38" i="29"/>
  <c r="AA38" i="29"/>
  <c r="Y38" i="29"/>
  <c r="X38" i="29"/>
  <c r="W38" i="29"/>
  <c r="V38" i="29"/>
  <c r="U38" i="29"/>
  <c r="S38" i="29"/>
  <c r="R38" i="29"/>
  <c r="Q38" i="29"/>
  <c r="O38" i="29"/>
  <c r="N38" i="29"/>
  <c r="M38" i="29"/>
  <c r="L38" i="29"/>
  <c r="K38" i="29"/>
  <c r="J38" i="29"/>
  <c r="H38" i="29"/>
  <c r="F38" i="29"/>
  <c r="E38" i="29"/>
  <c r="D38" i="29"/>
  <c r="AF38" i="27"/>
  <c r="AE38" i="27"/>
  <c r="AD38" i="27"/>
  <c r="AC38" i="27"/>
  <c r="AB38" i="27"/>
  <c r="AA38" i="27"/>
  <c r="Y38" i="27"/>
  <c r="X38" i="27"/>
  <c r="W38" i="27"/>
  <c r="V38" i="27"/>
  <c r="U38" i="27"/>
  <c r="S38" i="27"/>
  <c r="R38" i="27"/>
  <c r="Q38" i="27"/>
  <c r="O38" i="27"/>
  <c r="N38" i="27"/>
  <c r="M38" i="27"/>
  <c r="L38" i="27"/>
  <c r="K38" i="27"/>
  <c r="J38" i="27"/>
  <c r="H38" i="27"/>
  <c r="F38" i="27"/>
  <c r="E38" i="27"/>
  <c r="D38" i="27"/>
  <c r="AF38" i="28"/>
  <c r="AE38" i="28"/>
  <c r="AD38" i="28"/>
  <c r="AC38" i="28"/>
  <c r="AB38" i="28"/>
  <c r="AA38" i="28"/>
  <c r="Y38" i="28"/>
  <c r="X38" i="28"/>
  <c r="W38" i="28"/>
  <c r="V38" i="28"/>
  <c r="U38" i="28"/>
  <c r="S38" i="28"/>
  <c r="R38" i="28"/>
  <c r="Q38" i="28"/>
  <c r="O38" i="28"/>
  <c r="N38" i="28"/>
  <c r="M38" i="28"/>
  <c r="L38" i="28"/>
  <c r="K38" i="28"/>
  <c r="J38" i="28"/>
  <c r="H38" i="28"/>
  <c r="F38" i="28"/>
  <c r="E38" i="28"/>
  <c r="D38" i="28"/>
  <c r="AF38" i="25"/>
  <c r="AE38" i="25"/>
  <c r="AD38" i="25"/>
  <c r="AC38" i="25"/>
  <c r="AB38" i="25"/>
  <c r="AA38" i="25"/>
  <c r="Y38" i="25"/>
  <c r="X38" i="25"/>
  <c r="W38" i="25"/>
  <c r="V38" i="25"/>
  <c r="U38" i="25"/>
  <c r="S38" i="25"/>
  <c r="R38" i="25"/>
  <c r="Q38" i="25"/>
  <c r="O38" i="25"/>
  <c r="N38" i="25"/>
  <c r="M38" i="25"/>
  <c r="L38" i="25"/>
  <c r="K38" i="25"/>
  <c r="J38" i="25"/>
  <c r="H38" i="25"/>
  <c r="F38" i="25"/>
  <c r="E38" i="25"/>
  <c r="D38" i="25"/>
  <c r="AF38" i="26"/>
  <c r="AE38" i="26"/>
  <c r="AD38" i="26"/>
  <c r="AC38" i="26"/>
  <c r="AB38" i="26"/>
  <c r="AA38" i="26"/>
  <c r="Y38" i="26"/>
  <c r="X38" i="26"/>
  <c r="W38" i="26"/>
  <c r="V38" i="26"/>
  <c r="U38" i="26"/>
  <c r="S38" i="26"/>
  <c r="R38" i="26"/>
  <c r="Q38" i="26"/>
  <c r="O38" i="26"/>
  <c r="N38" i="26"/>
  <c r="M38" i="26"/>
  <c r="L38" i="26"/>
  <c r="K38" i="26"/>
  <c r="J38" i="26"/>
  <c r="H38" i="26"/>
  <c r="F38" i="26"/>
  <c r="E38" i="26"/>
  <c r="D38" i="26"/>
  <c r="AF38" i="24"/>
  <c r="AE38" i="24"/>
  <c r="AD38" i="24"/>
  <c r="AC38" i="24"/>
  <c r="AB38" i="24"/>
  <c r="AA38" i="24"/>
  <c r="Y38" i="24"/>
  <c r="X38" i="24"/>
  <c r="W38" i="24"/>
  <c r="V38" i="24"/>
  <c r="U38" i="24"/>
  <c r="S38" i="24"/>
  <c r="R38" i="24"/>
  <c r="Q38" i="24"/>
  <c r="O38" i="24"/>
  <c r="N38" i="24"/>
  <c r="M38" i="24"/>
  <c r="L38" i="24"/>
  <c r="K38" i="24"/>
  <c r="J38" i="24"/>
  <c r="H38" i="24"/>
  <c r="F38" i="24"/>
  <c r="E38" i="24"/>
  <c r="D38" i="24"/>
  <c r="AF38" i="23"/>
  <c r="AE38" i="23"/>
  <c r="AD38" i="23"/>
  <c r="AC38" i="23"/>
  <c r="AB38" i="23"/>
  <c r="AA38" i="23"/>
  <c r="Y38" i="23"/>
  <c r="X38" i="23"/>
  <c r="W38" i="23"/>
  <c r="V38" i="23"/>
  <c r="U38" i="23"/>
  <c r="S38" i="23"/>
  <c r="R38" i="23"/>
  <c r="Q38" i="23"/>
  <c r="O38" i="23"/>
  <c r="N38" i="23"/>
  <c r="M38" i="23"/>
  <c r="L38" i="23"/>
  <c r="K38" i="23"/>
  <c r="J38" i="23"/>
  <c r="H38" i="23"/>
  <c r="F38" i="23"/>
  <c r="E38" i="23"/>
  <c r="D38" i="23"/>
  <c r="AF38" i="22"/>
  <c r="AE38" i="22"/>
  <c r="AD38" i="22"/>
  <c r="AC38" i="22"/>
  <c r="AB38" i="22"/>
  <c r="AA38" i="22"/>
  <c r="Y38" i="22"/>
  <c r="X38" i="22"/>
  <c r="W38" i="22"/>
  <c r="V38" i="22"/>
  <c r="U38" i="22"/>
  <c r="S38" i="22"/>
  <c r="R38" i="22"/>
  <c r="Q38" i="22"/>
  <c r="O38" i="22"/>
  <c r="N38" i="22"/>
  <c r="M38" i="22"/>
  <c r="L38" i="22"/>
  <c r="K38" i="22"/>
  <c r="J38" i="22"/>
  <c r="H38" i="22"/>
  <c r="F38" i="22"/>
  <c r="E38" i="22"/>
  <c r="D38" i="22"/>
  <c r="AF38" i="21"/>
  <c r="AE38" i="21"/>
  <c r="AD38" i="21"/>
  <c r="AC38" i="21"/>
  <c r="AB38" i="21"/>
  <c r="AA38" i="21"/>
  <c r="Y38" i="21"/>
  <c r="X38" i="21"/>
  <c r="W38" i="21"/>
  <c r="V38" i="21"/>
  <c r="U38" i="21"/>
  <c r="S38" i="21"/>
  <c r="R38" i="21"/>
  <c r="Q38" i="21"/>
  <c r="O38" i="21"/>
  <c r="N38" i="21"/>
  <c r="M38" i="21"/>
  <c r="L38" i="21"/>
  <c r="K38" i="21"/>
  <c r="J38" i="21"/>
  <c r="H38" i="21"/>
  <c r="F38" i="21"/>
  <c r="E38" i="21"/>
  <c r="D38" i="21"/>
  <c r="AF38" i="20"/>
  <c r="AE38" i="20"/>
  <c r="AD38" i="20"/>
  <c r="AC38" i="20"/>
  <c r="AB38" i="20"/>
  <c r="AA38" i="20"/>
  <c r="Y38" i="20"/>
  <c r="X38" i="20"/>
  <c r="W38" i="20"/>
  <c r="V38" i="20"/>
  <c r="U38" i="20"/>
  <c r="S38" i="20"/>
  <c r="R38" i="20"/>
  <c r="Q38" i="20"/>
  <c r="O38" i="20"/>
  <c r="N38" i="20"/>
  <c r="M38" i="20"/>
  <c r="L38" i="20"/>
  <c r="K38" i="20"/>
  <c r="J38" i="20"/>
  <c r="H38" i="20"/>
  <c r="F38" i="20"/>
  <c r="E38" i="20"/>
  <c r="D38" i="20"/>
  <c r="AF38" i="19"/>
  <c r="AE38" i="19"/>
  <c r="AD38" i="19"/>
  <c r="AC38" i="19"/>
  <c r="AB38" i="19"/>
  <c r="AA38" i="19"/>
  <c r="Y38" i="19"/>
  <c r="X38" i="19"/>
  <c r="W38" i="19"/>
  <c r="V38" i="19"/>
  <c r="U38" i="19"/>
  <c r="S38" i="19"/>
  <c r="R38" i="19"/>
  <c r="Q38" i="19"/>
  <c r="O38" i="19"/>
  <c r="N38" i="19"/>
  <c r="M38" i="19"/>
  <c r="L38" i="19"/>
  <c r="K38" i="19"/>
  <c r="J38" i="19"/>
  <c r="H38" i="19"/>
  <c r="F38" i="19"/>
  <c r="E38" i="19"/>
  <c r="D38" i="19"/>
  <c r="AF38" i="18"/>
  <c r="AE38" i="18"/>
  <c r="AD38" i="18"/>
  <c r="AC38" i="18"/>
  <c r="AB38" i="18"/>
  <c r="AA38" i="18"/>
  <c r="Y38" i="18"/>
  <c r="X38" i="18"/>
  <c r="W38" i="18"/>
  <c r="V38" i="18"/>
  <c r="U38" i="18"/>
  <c r="S38" i="18"/>
  <c r="R38" i="18"/>
  <c r="Q38" i="18"/>
  <c r="O38" i="18"/>
  <c r="N38" i="18"/>
  <c r="M38" i="18"/>
  <c r="L38" i="18"/>
  <c r="K38" i="18"/>
  <c r="J38" i="18"/>
  <c r="H38" i="18"/>
  <c r="F38" i="18"/>
  <c r="E38" i="18"/>
  <c r="D38" i="18"/>
  <c r="AF38" i="17"/>
  <c r="AE38" i="17"/>
  <c r="AD38" i="17"/>
  <c r="AC38" i="17"/>
  <c r="AB38" i="17"/>
  <c r="AA38" i="17"/>
  <c r="Y38" i="17"/>
  <c r="X38" i="17"/>
  <c r="W38" i="17"/>
  <c r="V38" i="17"/>
  <c r="U38" i="17"/>
  <c r="S38" i="17"/>
  <c r="R38" i="17"/>
  <c r="Q38" i="17"/>
  <c r="O38" i="17"/>
  <c r="N38" i="17"/>
  <c r="M38" i="17"/>
  <c r="L38" i="17"/>
  <c r="K38" i="17"/>
  <c r="J38" i="17"/>
  <c r="H38" i="17"/>
  <c r="F38" i="17"/>
  <c r="E38" i="17"/>
  <c r="D38" i="17"/>
  <c r="AF38" i="16"/>
  <c r="AE38" i="16"/>
  <c r="AD38" i="16"/>
  <c r="AC38" i="16"/>
  <c r="AB38" i="16"/>
  <c r="AA38" i="16"/>
  <c r="Y38" i="16"/>
  <c r="X38" i="16"/>
  <c r="W38" i="16"/>
  <c r="V38" i="16"/>
  <c r="U38" i="16"/>
  <c r="S38" i="16"/>
  <c r="R38" i="16"/>
  <c r="Q38" i="16"/>
  <c r="O38" i="16"/>
  <c r="N38" i="16"/>
  <c r="M38" i="16"/>
  <c r="L38" i="16"/>
  <c r="K38" i="16"/>
  <c r="J38" i="16"/>
  <c r="H38" i="16"/>
  <c r="F38" i="16"/>
  <c r="E38" i="16"/>
  <c r="D38" i="16"/>
  <c r="AF38" i="15"/>
  <c r="AE38" i="15"/>
  <c r="AD38" i="15"/>
  <c r="AC38" i="15"/>
  <c r="AB38" i="15"/>
  <c r="AA38" i="15"/>
  <c r="Y38" i="15"/>
  <c r="X38" i="15"/>
  <c r="W38" i="15"/>
  <c r="V38" i="15"/>
  <c r="U38" i="15"/>
  <c r="S38" i="15"/>
  <c r="R38" i="15"/>
  <c r="Q38" i="15"/>
  <c r="O38" i="15"/>
  <c r="N38" i="15"/>
  <c r="M38" i="15"/>
  <c r="L38" i="15"/>
  <c r="K38" i="15"/>
  <c r="J38" i="15"/>
  <c r="H38" i="15"/>
  <c r="F38" i="15"/>
  <c r="E38" i="15"/>
  <c r="D38" i="15"/>
  <c r="AF38" i="14"/>
  <c r="AE38" i="14"/>
  <c r="AD38" i="14"/>
  <c r="AC38" i="14"/>
  <c r="AB38" i="14"/>
  <c r="AA38" i="14"/>
  <c r="Y38" i="14"/>
  <c r="X38" i="14"/>
  <c r="W38" i="14"/>
  <c r="V38" i="14"/>
  <c r="U38" i="14"/>
  <c r="S38" i="14"/>
  <c r="R38" i="14"/>
  <c r="Q38" i="14"/>
  <c r="O38" i="14"/>
  <c r="N38" i="14"/>
  <c r="M38" i="14"/>
  <c r="L38" i="14"/>
  <c r="K38" i="14"/>
  <c r="J38" i="14"/>
  <c r="H38" i="14"/>
  <c r="F38" i="14"/>
  <c r="E38" i="14"/>
  <c r="D38" i="14"/>
  <c r="AF38" i="13"/>
  <c r="AE38" i="13"/>
  <c r="AD38" i="13"/>
  <c r="AC38" i="13"/>
  <c r="AB38" i="13"/>
  <c r="AA38" i="13"/>
  <c r="Y38" i="13"/>
  <c r="X38" i="13"/>
  <c r="W38" i="13"/>
  <c r="V38" i="13"/>
  <c r="U38" i="13"/>
  <c r="S38" i="13"/>
  <c r="R38" i="13"/>
  <c r="Q38" i="13"/>
  <c r="O38" i="13"/>
  <c r="N38" i="13"/>
  <c r="M38" i="13"/>
  <c r="L38" i="13"/>
  <c r="K38" i="13"/>
  <c r="J38" i="13"/>
  <c r="H38" i="13"/>
  <c r="F38" i="13"/>
  <c r="E38" i="13"/>
  <c r="D38" i="13"/>
  <c r="AF38" i="12"/>
  <c r="AE38" i="12"/>
  <c r="AD38" i="12"/>
  <c r="AC38" i="12"/>
  <c r="AB38" i="12"/>
  <c r="AA38" i="12"/>
  <c r="Y38" i="12"/>
  <c r="X38" i="12"/>
  <c r="W38" i="12"/>
  <c r="V38" i="12"/>
  <c r="U38" i="12"/>
  <c r="S38" i="12"/>
  <c r="R38" i="12"/>
  <c r="Q38" i="12"/>
  <c r="O38" i="12"/>
  <c r="N38" i="12"/>
  <c r="M38" i="12"/>
  <c r="L38" i="12"/>
  <c r="K38" i="12"/>
  <c r="J38" i="12"/>
  <c r="H38" i="12"/>
  <c r="F38" i="12"/>
  <c r="E38" i="12"/>
  <c r="D38" i="12"/>
  <c r="AF38" i="11"/>
  <c r="AE38" i="11"/>
  <c r="AD38" i="11"/>
  <c r="AC38" i="11"/>
  <c r="AB38" i="11"/>
  <c r="AA38" i="11"/>
  <c r="Y38" i="11"/>
  <c r="X38" i="11"/>
  <c r="W38" i="11"/>
  <c r="V38" i="11"/>
  <c r="U38" i="11"/>
  <c r="S38" i="11"/>
  <c r="R38" i="11"/>
  <c r="Q38" i="11"/>
  <c r="O38" i="11"/>
  <c r="N38" i="11"/>
  <c r="M38" i="11"/>
  <c r="L38" i="11"/>
  <c r="K38" i="11"/>
  <c r="J38" i="11"/>
  <c r="H38" i="11"/>
  <c r="F38" i="11"/>
  <c r="E38" i="11"/>
  <c r="D38" i="11"/>
  <c r="AF38" i="10"/>
  <c r="AE38" i="10"/>
  <c r="AD38" i="10"/>
  <c r="AC38" i="10"/>
  <c r="AB38" i="10"/>
  <c r="AA38" i="10"/>
  <c r="Y38" i="10"/>
  <c r="X38" i="10"/>
  <c r="W38" i="10"/>
  <c r="V38" i="10"/>
  <c r="U38" i="10"/>
  <c r="S38" i="10"/>
  <c r="R38" i="10"/>
  <c r="Q38" i="10"/>
  <c r="O38" i="10"/>
  <c r="N38" i="10"/>
  <c r="M38" i="10"/>
  <c r="L38" i="10"/>
  <c r="K38" i="10"/>
  <c r="J38" i="10"/>
  <c r="H38" i="10"/>
  <c r="F38" i="10"/>
  <c r="E38" i="10"/>
  <c r="D38" i="10"/>
  <c r="AF38" i="9"/>
  <c r="AE38" i="9"/>
  <c r="AD38" i="9"/>
  <c r="AC38" i="9"/>
  <c r="AB38" i="9"/>
  <c r="AA38" i="9"/>
  <c r="Y38" i="9"/>
  <c r="X38" i="9"/>
  <c r="W38" i="9"/>
  <c r="V38" i="9"/>
  <c r="U38" i="9"/>
  <c r="S38" i="9"/>
  <c r="R38" i="9"/>
  <c r="Q38" i="9"/>
  <c r="O38" i="9"/>
  <c r="N38" i="9"/>
  <c r="M38" i="9"/>
  <c r="L38" i="9"/>
  <c r="K38" i="9"/>
  <c r="J38" i="9"/>
  <c r="H38" i="9"/>
  <c r="F38" i="9"/>
  <c r="E38" i="9"/>
  <c r="D38" i="9"/>
  <c r="AF38" i="8"/>
  <c r="AE38" i="8"/>
  <c r="AD38" i="8"/>
  <c r="AC38" i="8"/>
  <c r="AB38" i="8"/>
  <c r="AA38" i="8"/>
  <c r="Y38" i="8"/>
  <c r="X38" i="8"/>
  <c r="W38" i="8"/>
  <c r="V38" i="8"/>
  <c r="U38" i="8"/>
  <c r="S38" i="8"/>
  <c r="R38" i="8"/>
  <c r="Q38" i="8"/>
  <c r="O38" i="8"/>
  <c r="N38" i="8"/>
  <c r="M38" i="8"/>
  <c r="L38" i="8"/>
  <c r="K38" i="8"/>
  <c r="J38" i="8"/>
  <c r="H38" i="8"/>
  <c r="F38" i="8"/>
  <c r="E38" i="8"/>
  <c r="D38" i="8"/>
  <c r="AF38" i="7"/>
  <c r="AE38" i="7"/>
  <c r="AD38" i="7"/>
  <c r="AC38" i="7"/>
  <c r="AB38" i="7"/>
  <c r="AA38" i="7"/>
  <c r="Y38" i="7"/>
  <c r="X38" i="7"/>
  <c r="W38" i="7"/>
  <c r="V38" i="7"/>
  <c r="U38" i="7"/>
  <c r="S38" i="7"/>
  <c r="R38" i="7"/>
  <c r="Q38" i="7"/>
  <c r="O38" i="7"/>
  <c r="N38" i="7"/>
  <c r="M38" i="7"/>
  <c r="L38" i="7"/>
  <c r="K38" i="7"/>
  <c r="J38" i="7"/>
  <c r="H38" i="7"/>
  <c r="F38" i="7"/>
  <c r="E38" i="7"/>
  <c r="D38" i="7"/>
  <c r="AF38" i="6"/>
  <c r="AE38" i="6"/>
  <c r="AD38" i="6"/>
  <c r="AC38" i="6"/>
  <c r="AB38" i="6"/>
  <c r="AA38" i="6"/>
  <c r="Y38" i="6"/>
  <c r="X38" i="6"/>
  <c r="W38" i="6"/>
  <c r="V38" i="6"/>
  <c r="U38" i="6"/>
  <c r="S38" i="6"/>
  <c r="R38" i="6"/>
  <c r="Q38" i="6"/>
  <c r="O38" i="6"/>
  <c r="N38" i="6"/>
  <c r="M38" i="6"/>
  <c r="L38" i="6"/>
  <c r="K38" i="6"/>
  <c r="J38" i="6"/>
  <c r="H38" i="6"/>
  <c r="F38" i="6"/>
  <c r="E38" i="6"/>
  <c r="D38" i="6"/>
  <c r="AF38" i="34"/>
  <c r="AE38" i="34"/>
  <c r="AD38" i="34"/>
  <c r="AC38" i="34"/>
  <c r="AB38" i="34"/>
  <c r="AA38" i="34"/>
  <c r="Y38" i="34"/>
  <c r="X38" i="34"/>
  <c r="W38" i="34"/>
  <c r="V38" i="34"/>
  <c r="U38" i="34"/>
  <c r="S38" i="34"/>
  <c r="R38" i="34"/>
  <c r="Q38" i="34"/>
  <c r="O38" i="34"/>
  <c r="N38" i="34"/>
  <c r="M38" i="34"/>
  <c r="L38" i="34"/>
  <c r="K38" i="34"/>
  <c r="J38" i="34"/>
  <c r="H38" i="34"/>
  <c r="F38" i="34"/>
  <c r="E38" i="34"/>
  <c r="D38" i="34"/>
  <c r="AF38" i="5"/>
  <c r="AE38" i="5"/>
  <c r="AD38" i="5"/>
  <c r="AC38" i="5"/>
  <c r="AB38" i="5"/>
  <c r="AA38" i="5"/>
  <c r="Y38" i="5"/>
  <c r="X38" i="5"/>
  <c r="W38" i="5"/>
  <c r="V38" i="5"/>
  <c r="U38" i="5"/>
  <c r="S38" i="5"/>
  <c r="R38" i="5"/>
  <c r="Q38" i="5"/>
  <c r="O38" i="5"/>
  <c r="N38" i="5"/>
  <c r="M38" i="5"/>
  <c r="L38" i="5"/>
  <c r="K38" i="5"/>
  <c r="J38" i="5"/>
  <c r="H38" i="5"/>
  <c r="F38" i="5"/>
  <c r="E38" i="5"/>
  <c r="D38" i="5"/>
  <c r="AF38" i="4"/>
  <c r="AE38" i="4"/>
  <c r="AD38" i="4"/>
  <c r="AC38" i="4"/>
  <c r="AB38" i="4"/>
  <c r="AA38" i="4"/>
  <c r="Y38" i="4"/>
  <c r="X38" i="4"/>
  <c r="W38" i="4"/>
  <c r="V38" i="4"/>
  <c r="U38" i="4"/>
  <c r="S38" i="4"/>
  <c r="R38" i="4"/>
  <c r="Q38" i="4"/>
  <c r="O38" i="4"/>
  <c r="N38" i="4"/>
  <c r="M38" i="4"/>
  <c r="L38" i="4"/>
  <c r="K38" i="4"/>
  <c r="J38" i="4"/>
  <c r="H38" i="4"/>
  <c r="F38" i="4"/>
  <c r="E38" i="4"/>
  <c r="D38" i="4"/>
  <c r="AF38" i="3"/>
  <c r="AE38" i="3"/>
  <c r="AD38" i="3"/>
  <c r="AC38" i="3"/>
  <c r="AB38" i="3"/>
  <c r="AA38" i="3"/>
  <c r="Y38" i="3"/>
  <c r="X38" i="3"/>
  <c r="W38" i="3"/>
  <c r="V38" i="3"/>
  <c r="U38" i="3"/>
  <c r="S38" i="3"/>
  <c r="R38" i="3"/>
  <c r="Q38" i="3"/>
  <c r="O38" i="3"/>
  <c r="N38" i="3"/>
  <c r="M38" i="3"/>
  <c r="L38" i="3"/>
  <c r="K38" i="3"/>
  <c r="J38" i="3"/>
  <c r="H38" i="3"/>
  <c r="F38" i="3"/>
  <c r="E38" i="3"/>
  <c r="D38" i="3"/>
  <c r="AF38" i="2"/>
  <c r="AE38" i="2"/>
  <c r="AD38" i="2"/>
  <c r="AC38" i="2"/>
  <c r="AB38" i="2"/>
  <c r="AA38" i="2"/>
  <c r="Y38" i="2"/>
  <c r="X38" i="2"/>
  <c r="W38" i="2"/>
  <c r="V38" i="2"/>
  <c r="U38" i="2"/>
  <c r="S38" i="2"/>
  <c r="R38" i="2"/>
  <c r="Q38" i="2"/>
  <c r="O38" i="2"/>
  <c r="N38" i="2"/>
  <c r="M38" i="2"/>
  <c r="L38" i="2"/>
  <c r="K38" i="2"/>
  <c r="J38" i="2"/>
  <c r="H38" i="2"/>
  <c r="F38" i="2"/>
  <c r="E38" i="2"/>
  <c r="D38" i="2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AF31" i="38"/>
  <c r="AE31" i="38"/>
  <c r="AD31" i="38"/>
  <c r="AC31" i="38"/>
  <c r="AB31" i="38"/>
  <c r="AA31" i="38"/>
  <c r="Y31" i="38"/>
  <c r="X31" i="38"/>
  <c r="W31" i="38"/>
  <c r="V31" i="38"/>
  <c r="U31" i="38"/>
  <c r="S31" i="38"/>
  <c r="R31" i="38"/>
  <c r="Q31" i="38"/>
  <c r="O31" i="38"/>
  <c r="N31" i="38"/>
  <c r="M31" i="38"/>
  <c r="L31" i="38"/>
  <c r="K31" i="38"/>
  <c r="J31" i="38"/>
  <c r="H31" i="38"/>
  <c r="F31" i="38"/>
  <c r="E31" i="38"/>
  <c r="D31" i="38"/>
  <c r="AF31" i="33"/>
  <c r="AE31" i="33"/>
  <c r="AD31" i="33"/>
  <c r="AC31" i="33"/>
  <c r="AB31" i="33"/>
  <c r="AA31" i="33"/>
  <c r="Y31" i="33"/>
  <c r="X31" i="33"/>
  <c r="W31" i="33"/>
  <c r="V31" i="33"/>
  <c r="U31" i="33"/>
  <c r="S31" i="33"/>
  <c r="R31" i="33"/>
  <c r="Q31" i="33"/>
  <c r="O31" i="33"/>
  <c r="N31" i="33"/>
  <c r="M31" i="33"/>
  <c r="L31" i="33"/>
  <c r="K31" i="33"/>
  <c r="J31" i="33"/>
  <c r="H31" i="33"/>
  <c r="F31" i="33"/>
  <c r="E31" i="33"/>
  <c r="D31" i="33"/>
  <c r="AF31" i="36"/>
  <c r="AE31" i="36"/>
  <c r="AD31" i="36"/>
  <c r="AC31" i="36"/>
  <c r="AB31" i="36"/>
  <c r="AA31" i="36"/>
  <c r="Y31" i="36"/>
  <c r="X31" i="36"/>
  <c r="W31" i="36"/>
  <c r="V31" i="36"/>
  <c r="U31" i="36"/>
  <c r="S31" i="36"/>
  <c r="R31" i="36"/>
  <c r="Q31" i="36"/>
  <c r="O31" i="36"/>
  <c r="N31" i="36"/>
  <c r="M31" i="36"/>
  <c r="L31" i="36"/>
  <c r="K31" i="36"/>
  <c r="J31" i="36"/>
  <c r="H31" i="36"/>
  <c r="F31" i="36"/>
  <c r="E31" i="36"/>
  <c r="D31" i="36"/>
  <c r="AF31" i="30"/>
  <c r="AE31" i="30"/>
  <c r="AD31" i="30"/>
  <c r="AC31" i="30"/>
  <c r="AB31" i="30"/>
  <c r="AA31" i="30"/>
  <c r="Y31" i="30"/>
  <c r="X31" i="30"/>
  <c r="W31" i="30"/>
  <c r="V31" i="30"/>
  <c r="U31" i="30"/>
  <c r="S31" i="30"/>
  <c r="R31" i="30"/>
  <c r="Q31" i="30"/>
  <c r="O31" i="30"/>
  <c r="N31" i="30"/>
  <c r="M31" i="30"/>
  <c r="L31" i="30"/>
  <c r="K31" i="30"/>
  <c r="J31" i="30"/>
  <c r="H31" i="30"/>
  <c r="F31" i="30"/>
  <c r="E31" i="30"/>
  <c r="D31" i="30"/>
  <c r="AF31" i="35"/>
  <c r="AE31" i="35"/>
  <c r="AD31" i="35"/>
  <c r="AC31" i="35"/>
  <c r="AB31" i="35"/>
  <c r="AA31" i="35"/>
  <c r="Y31" i="35"/>
  <c r="X31" i="35"/>
  <c r="W31" i="35"/>
  <c r="V31" i="35"/>
  <c r="U31" i="35"/>
  <c r="S31" i="35"/>
  <c r="R31" i="35"/>
  <c r="Q31" i="35"/>
  <c r="O31" i="35"/>
  <c r="N31" i="35"/>
  <c r="M31" i="35"/>
  <c r="L31" i="35"/>
  <c r="K31" i="35"/>
  <c r="J31" i="35"/>
  <c r="H31" i="35"/>
  <c r="F31" i="35"/>
  <c r="E31" i="35"/>
  <c r="D31" i="35"/>
  <c r="AF31" i="32"/>
  <c r="AE31" i="32"/>
  <c r="AD31" i="32"/>
  <c r="AC31" i="32"/>
  <c r="AB31" i="32"/>
  <c r="AA31" i="32"/>
  <c r="Y31" i="32"/>
  <c r="X31" i="32"/>
  <c r="W31" i="32"/>
  <c r="V31" i="32"/>
  <c r="U31" i="32"/>
  <c r="S31" i="32"/>
  <c r="R31" i="32"/>
  <c r="Q31" i="32"/>
  <c r="O31" i="32"/>
  <c r="N31" i="32"/>
  <c r="M31" i="32"/>
  <c r="L31" i="32"/>
  <c r="K31" i="32"/>
  <c r="J31" i="32"/>
  <c r="H31" i="32"/>
  <c r="F31" i="32"/>
  <c r="E31" i="32"/>
  <c r="D31" i="32"/>
  <c r="AF31" i="31"/>
  <c r="AE31" i="31"/>
  <c r="AD31" i="31"/>
  <c r="AC31" i="31"/>
  <c r="AB31" i="31"/>
  <c r="AA31" i="31"/>
  <c r="Y31" i="31"/>
  <c r="X31" i="31"/>
  <c r="W31" i="31"/>
  <c r="V31" i="31"/>
  <c r="U31" i="31"/>
  <c r="S31" i="31"/>
  <c r="R31" i="31"/>
  <c r="Q31" i="31"/>
  <c r="O31" i="31"/>
  <c r="N31" i="31"/>
  <c r="M31" i="31"/>
  <c r="L31" i="31"/>
  <c r="K31" i="31"/>
  <c r="J31" i="31"/>
  <c r="H31" i="31"/>
  <c r="F31" i="31"/>
  <c r="E31" i="31"/>
  <c r="D31" i="31"/>
  <c r="AF31" i="29"/>
  <c r="AE31" i="29"/>
  <c r="AD31" i="29"/>
  <c r="AC31" i="29"/>
  <c r="AB31" i="29"/>
  <c r="AA31" i="29"/>
  <c r="Y31" i="29"/>
  <c r="X31" i="29"/>
  <c r="W31" i="29"/>
  <c r="V31" i="29"/>
  <c r="U31" i="29"/>
  <c r="S31" i="29"/>
  <c r="R31" i="29"/>
  <c r="Q31" i="29"/>
  <c r="O31" i="29"/>
  <c r="N31" i="29"/>
  <c r="M31" i="29"/>
  <c r="L31" i="29"/>
  <c r="K31" i="29"/>
  <c r="J31" i="29"/>
  <c r="H31" i="29"/>
  <c r="F31" i="29"/>
  <c r="E31" i="29"/>
  <c r="D31" i="29"/>
  <c r="AF31" i="27"/>
  <c r="AE31" i="27"/>
  <c r="AD31" i="27"/>
  <c r="AC31" i="27"/>
  <c r="AB31" i="27"/>
  <c r="AA31" i="27"/>
  <c r="Y31" i="27"/>
  <c r="X31" i="27"/>
  <c r="W31" i="27"/>
  <c r="V31" i="27"/>
  <c r="U31" i="27"/>
  <c r="S31" i="27"/>
  <c r="R31" i="27"/>
  <c r="Q31" i="27"/>
  <c r="O31" i="27"/>
  <c r="N31" i="27"/>
  <c r="M31" i="27"/>
  <c r="L31" i="27"/>
  <c r="K31" i="27"/>
  <c r="J31" i="27"/>
  <c r="H31" i="27"/>
  <c r="F31" i="27"/>
  <c r="E31" i="27"/>
  <c r="D31" i="27"/>
  <c r="AF31" i="28"/>
  <c r="AE31" i="28"/>
  <c r="AD31" i="28"/>
  <c r="AC31" i="28"/>
  <c r="AB31" i="28"/>
  <c r="AA31" i="28"/>
  <c r="Y31" i="28"/>
  <c r="X31" i="28"/>
  <c r="W31" i="28"/>
  <c r="V31" i="28"/>
  <c r="U31" i="28"/>
  <c r="S31" i="28"/>
  <c r="R31" i="28"/>
  <c r="Q31" i="28"/>
  <c r="O31" i="28"/>
  <c r="N31" i="28"/>
  <c r="M31" i="28"/>
  <c r="L31" i="28"/>
  <c r="K31" i="28"/>
  <c r="J31" i="28"/>
  <c r="H31" i="28"/>
  <c r="F31" i="28"/>
  <c r="E31" i="28"/>
  <c r="D31" i="28"/>
  <c r="AF31" i="25"/>
  <c r="AE31" i="25"/>
  <c r="AD31" i="25"/>
  <c r="AC31" i="25"/>
  <c r="AB31" i="25"/>
  <c r="AA31" i="25"/>
  <c r="Y31" i="25"/>
  <c r="X31" i="25"/>
  <c r="W31" i="25"/>
  <c r="V31" i="25"/>
  <c r="U31" i="25"/>
  <c r="S31" i="25"/>
  <c r="R31" i="25"/>
  <c r="Q31" i="25"/>
  <c r="O31" i="25"/>
  <c r="N31" i="25"/>
  <c r="M31" i="25"/>
  <c r="L31" i="25"/>
  <c r="K31" i="25"/>
  <c r="J31" i="25"/>
  <c r="H31" i="25"/>
  <c r="F31" i="25"/>
  <c r="E31" i="25"/>
  <c r="D31" i="25"/>
  <c r="AF31" i="26"/>
  <c r="AE31" i="26"/>
  <c r="AD31" i="26"/>
  <c r="AC31" i="26"/>
  <c r="AB31" i="26"/>
  <c r="AA31" i="26"/>
  <c r="Y31" i="26"/>
  <c r="X31" i="26"/>
  <c r="W31" i="26"/>
  <c r="V31" i="26"/>
  <c r="U31" i="26"/>
  <c r="S31" i="26"/>
  <c r="R31" i="26"/>
  <c r="Q31" i="26"/>
  <c r="O31" i="26"/>
  <c r="N31" i="26"/>
  <c r="M31" i="26"/>
  <c r="L31" i="26"/>
  <c r="K31" i="26"/>
  <c r="J31" i="26"/>
  <c r="H31" i="26"/>
  <c r="F31" i="26"/>
  <c r="E31" i="26"/>
  <c r="D31" i="26"/>
  <c r="AF31" i="24"/>
  <c r="AE31" i="24"/>
  <c r="AD31" i="24"/>
  <c r="AC31" i="24"/>
  <c r="AB31" i="24"/>
  <c r="AA31" i="24"/>
  <c r="Y31" i="24"/>
  <c r="X31" i="24"/>
  <c r="W31" i="24"/>
  <c r="V31" i="24"/>
  <c r="U31" i="24"/>
  <c r="S31" i="24"/>
  <c r="R31" i="24"/>
  <c r="Q31" i="24"/>
  <c r="O31" i="24"/>
  <c r="N31" i="24"/>
  <c r="M31" i="24"/>
  <c r="L31" i="24"/>
  <c r="K31" i="24"/>
  <c r="J31" i="24"/>
  <c r="H31" i="24"/>
  <c r="F31" i="24"/>
  <c r="E31" i="24"/>
  <c r="D31" i="24"/>
  <c r="AF31" i="23"/>
  <c r="AE31" i="23"/>
  <c r="AD31" i="23"/>
  <c r="AC31" i="23"/>
  <c r="AB31" i="23"/>
  <c r="AA31" i="23"/>
  <c r="Y31" i="23"/>
  <c r="X31" i="23"/>
  <c r="W31" i="23"/>
  <c r="V31" i="23"/>
  <c r="U31" i="23"/>
  <c r="S31" i="23"/>
  <c r="R31" i="23"/>
  <c r="Q31" i="23"/>
  <c r="O31" i="23"/>
  <c r="N31" i="23"/>
  <c r="M31" i="23"/>
  <c r="L31" i="23"/>
  <c r="K31" i="23"/>
  <c r="J31" i="23"/>
  <c r="H31" i="23"/>
  <c r="F31" i="23"/>
  <c r="E31" i="23"/>
  <c r="D31" i="23"/>
  <c r="AF31" i="22"/>
  <c r="AE31" i="22"/>
  <c r="AD31" i="22"/>
  <c r="AC31" i="22"/>
  <c r="AB31" i="22"/>
  <c r="AA31" i="22"/>
  <c r="Y31" i="22"/>
  <c r="X31" i="22"/>
  <c r="W31" i="22"/>
  <c r="V31" i="22"/>
  <c r="U31" i="22"/>
  <c r="S31" i="22"/>
  <c r="R31" i="22"/>
  <c r="Q31" i="22"/>
  <c r="O31" i="22"/>
  <c r="N31" i="22"/>
  <c r="M31" i="22"/>
  <c r="L31" i="22"/>
  <c r="K31" i="22"/>
  <c r="J31" i="22"/>
  <c r="H31" i="22"/>
  <c r="F31" i="22"/>
  <c r="E31" i="22"/>
  <c r="D31" i="22"/>
  <c r="AF31" i="21"/>
  <c r="AE31" i="21"/>
  <c r="AD31" i="21"/>
  <c r="AC31" i="21"/>
  <c r="AB31" i="21"/>
  <c r="AA31" i="21"/>
  <c r="Y31" i="21"/>
  <c r="X31" i="21"/>
  <c r="W31" i="21"/>
  <c r="V31" i="21"/>
  <c r="U31" i="21"/>
  <c r="S31" i="21"/>
  <c r="R31" i="21"/>
  <c r="Q31" i="21"/>
  <c r="O31" i="21"/>
  <c r="N31" i="21"/>
  <c r="M31" i="21"/>
  <c r="L31" i="21"/>
  <c r="K31" i="21"/>
  <c r="J31" i="21"/>
  <c r="H31" i="21"/>
  <c r="F31" i="21"/>
  <c r="E31" i="21"/>
  <c r="D31" i="21"/>
  <c r="AF31" i="20"/>
  <c r="AE31" i="20"/>
  <c r="AD31" i="20"/>
  <c r="AC31" i="20"/>
  <c r="AB31" i="20"/>
  <c r="AA31" i="20"/>
  <c r="Y31" i="20"/>
  <c r="X31" i="20"/>
  <c r="W31" i="20"/>
  <c r="V31" i="20"/>
  <c r="U31" i="20"/>
  <c r="S31" i="20"/>
  <c r="R31" i="20"/>
  <c r="Q31" i="20"/>
  <c r="O31" i="20"/>
  <c r="N31" i="20"/>
  <c r="M31" i="20"/>
  <c r="L31" i="20"/>
  <c r="K31" i="20"/>
  <c r="J31" i="20"/>
  <c r="H31" i="20"/>
  <c r="F31" i="20"/>
  <c r="E31" i="20"/>
  <c r="D31" i="20"/>
  <c r="AF31" i="19"/>
  <c r="AE31" i="19"/>
  <c r="AD31" i="19"/>
  <c r="AC31" i="19"/>
  <c r="AB31" i="19"/>
  <c r="AA31" i="19"/>
  <c r="Y31" i="19"/>
  <c r="X31" i="19"/>
  <c r="W31" i="19"/>
  <c r="V31" i="19"/>
  <c r="U31" i="19"/>
  <c r="S31" i="19"/>
  <c r="R31" i="19"/>
  <c r="Q31" i="19"/>
  <c r="O31" i="19"/>
  <c r="N31" i="19"/>
  <c r="M31" i="19"/>
  <c r="L31" i="19"/>
  <c r="K31" i="19"/>
  <c r="J31" i="19"/>
  <c r="H31" i="19"/>
  <c r="F31" i="19"/>
  <c r="E31" i="19"/>
  <c r="D31" i="19"/>
  <c r="AF31" i="18"/>
  <c r="AE31" i="18"/>
  <c r="AD31" i="18"/>
  <c r="AC31" i="18"/>
  <c r="AB31" i="18"/>
  <c r="AA31" i="18"/>
  <c r="Y31" i="18"/>
  <c r="X31" i="18"/>
  <c r="W31" i="18"/>
  <c r="V31" i="18"/>
  <c r="U31" i="18"/>
  <c r="S31" i="18"/>
  <c r="R31" i="18"/>
  <c r="Q31" i="18"/>
  <c r="O31" i="18"/>
  <c r="N31" i="18"/>
  <c r="M31" i="18"/>
  <c r="L31" i="18"/>
  <c r="K31" i="18"/>
  <c r="J31" i="18"/>
  <c r="H31" i="18"/>
  <c r="F31" i="18"/>
  <c r="E31" i="18"/>
  <c r="D31" i="18"/>
  <c r="AF31" i="17"/>
  <c r="AE31" i="17"/>
  <c r="AD31" i="17"/>
  <c r="AC31" i="17"/>
  <c r="AB31" i="17"/>
  <c r="AA31" i="17"/>
  <c r="Y31" i="17"/>
  <c r="X31" i="17"/>
  <c r="W31" i="17"/>
  <c r="V31" i="17"/>
  <c r="U31" i="17"/>
  <c r="S31" i="17"/>
  <c r="R31" i="17"/>
  <c r="Q31" i="17"/>
  <c r="O31" i="17"/>
  <c r="N31" i="17"/>
  <c r="M31" i="17"/>
  <c r="L31" i="17"/>
  <c r="K31" i="17"/>
  <c r="J31" i="17"/>
  <c r="H31" i="17"/>
  <c r="F31" i="17"/>
  <c r="E31" i="17"/>
  <c r="D31" i="17"/>
  <c r="AF31" i="16"/>
  <c r="AE31" i="16"/>
  <c r="AD31" i="16"/>
  <c r="AC31" i="16"/>
  <c r="AB31" i="16"/>
  <c r="AA31" i="16"/>
  <c r="Y31" i="16"/>
  <c r="X31" i="16"/>
  <c r="W31" i="16"/>
  <c r="V31" i="16"/>
  <c r="U31" i="16"/>
  <c r="S31" i="16"/>
  <c r="R31" i="16"/>
  <c r="Q31" i="16"/>
  <c r="O31" i="16"/>
  <c r="N31" i="16"/>
  <c r="M31" i="16"/>
  <c r="L31" i="16"/>
  <c r="K31" i="16"/>
  <c r="J31" i="16"/>
  <c r="H31" i="16"/>
  <c r="F31" i="16"/>
  <c r="E31" i="16"/>
  <c r="D31" i="16"/>
  <c r="AF31" i="15"/>
  <c r="AE31" i="15"/>
  <c r="AD31" i="15"/>
  <c r="AC31" i="15"/>
  <c r="AB31" i="15"/>
  <c r="AA31" i="15"/>
  <c r="Y31" i="15"/>
  <c r="X31" i="15"/>
  <c r="W31" i="15"/>
  <c r="V31" i="15"/>
  <c r="U31" i="15"/>
  <c r="S31" i="15"/>
  <c r="R31" i="15"/>
  <c r="Q31" i="15"/>
  <c r="O31" i="15"/>
  <c r="N31" i="15"/>
  <c r="M31" i="15"/>
  <c r="L31" i="15"/>
  <c r="K31" i="15"/>
  <c r="J31" i="15"/>
  <c r="H31" i="15"/>
  <c r="F31" i="15"/>
  <c r="E31" i="15"/>
  <c r="D31" i="15"/>
  <c r="AF31" i="14"/>
  <c r="AE31" i="14"/>
  <c r="AD31" i="14"/>
  <c r="AC31" i="14"/>
  <c r="AB31" i="14"/>
  <c r="AA31" i="14"/>
  <c r="Y31" i="14"/>
  <c r="X31" i="14"/>
  <c r="W31" i="14"/>
  <c r="V31" i="14"/>
  <c r="U31" i="14"/>
  <c r="S31" i="14"/>
  <c r="R31" i="14"/>
  <c r="Q31" i="14"/>
  <c r="O31" i="14"/>
  <c r="N31" i="14"/>
  <c r="M31" i="14"/>
  <c r="L31" i="14"/>
  <c r="K31" i="14"/>
  <c r="J31" i="14"/>
  <c r="H31" i="14"/>
  <c r="F31" i="14"/>
  <c r="E31" i="14"/>
  <c r="D31" i="14"/>
  <c r="AF31" i="13"/>
  <c r="AE31" i="13"/>
  <c r="AD31" i="13"/>
  <c r="AC31" i="13"/>
  <c r="AB31" i="13"/>
  <c r="AA31" i="13"/>
  <c r="Y31" i="13"/>
  <c r="X31" i="13"/>
  <c r="W31" i="13"/>
  <c r="V31" i="13"/>
  <c r="U31" i="13"/>
  <c r="S31" i="13"/>
  <c r="R31" i="13"/>
  <c r="Q31" i="13"/>
  <c r="O31" i="13"/>
  <c r="N31" i="13"/>
  <c r="M31" i="13"/>
  <c r="L31" i="13"/>
  <c r="K31" i="13"/>
  <c r="J31" i="13"/>
  <c r="H31" i="13"/>
  <c r="F31" i="13"/>
  <c r="E31" i="13"/>
  <c r="D31" i="13"/>
  <c r="AF31" i="12"/>
  <c r="AE31" i="12"/>
  <c r="AD31" i="12"/>
  <c r="AC31" i="12"/>
  <c r="AB31" i="12"/>
  <c r="AA31" i="12"/>
  <c r="Y31" i="12"/>
  <c r="X31" i="12"/>
  <c r="W31" i="12"/>
  <c r="V31" i="12"/>
  <c r="U31" i="12"/>
  <c r="S31" i="12"/>
  <c r="R31" i="12"/>
  <c r="Q31" i="12"/>
  <c r="O31" i="12"/>
  <c r="N31" i="12"/>
  <c r="M31" i="12"/>
  <c r="L31" i="12"/>
  <c r="K31" i="12"/>
  <c r="J31" i="12"/>
  <c r="H31" i="12"/>
  <c r="F31" i="12"/>
  <c r="E31" i="12"/>
  <c r="D31" i="12"/>
  <c r="AF31" i="11"/>
  <c r="AE31" i="11"/>
  <c r="AD31" i="11"/>
  <c r="AC31" i="11"/>
  <c r="AB31" i="11"/>
  <c r="AA31" i="11"/>
  <c r="Y31" i="11"/>
  <c r="X31" i="11"/>
  <c r="W31" i="11"/>
  <c r="V31" i="11"/>
  <c r="U31" i="11"/>
  <c r="S31" i="11"/>
  <c r="R31" i="11"/>
  <c r="Q31" i="11"/>
  <c r="O31" i="11"/>
  <c r="N31" i="11"/>
  <c r="M31" i="11"/>
  <c r="L31" i="11"/>
  <c r="K31" i="11"/>
  <c r="J31" i="11"/>
  <c r="H31" i="11"/>
  <c r="F31" i="11"/>
  <c r="E31" i="11"/>
  <c r="D31" i="11"/>
  <c r="AF31" i="10"/>
  <c r="AE31" i="10"/>
  <c r="AD31" i="10"/>
  <c r="AC31" i="10"/>
  <c r="AB31" i="10"/>
  <c r="AA31" i="10"/>
  <c r="Y31" i="10"/>
  <c r="X31" i="10"/>
  <c r="W31" i="10"/>
  <c r="V31" i="10"/>
  <c r="U31" i="10"/>
  <c r="S31" i="10"/>
  <c r="R31" i="10"/>
  <c r="Q31" i="10"/>
  <c r="O31" i="10"/>
  <c r="N31" i="10"/>
  <c r="M31" i="10"/>
  <c r="L31" i="10"/>
  <c r="K31" i="10"/>
  <c r="J31" i="10"/>
  <c r="H31" i="10"/>
  <c r="F31" i="10"/>
  <c r="E31" i="10"/>
  <c r="D31" i="10"/>
  <c r="AF31" i="9"/>
  <c r="AE31" i="9"/>
  <c r="AD31" i="9"/>
  <c r="AC31" i="9"/>
  <c r="AB31" i="9"/>
  <c r="AA31" i="9"/>
  <c r="Y31" i="9"/>
  <c r="X31" i="9"/>
  <c r="W31" i="9"/>
  <c r="V31" i="9"/>
  <c r="U31" i="9"/>
  <c r="S31" i="9"/>
  <c r="R31" i="9"/>
  <c r="Q31" i="9"/>
  <c r="O31" i="9"/>
  <c r="N31" i="9"/>
  <c r="M31" i="9"/>
  <c r="L31" i="9"/>
  <c r="K31" i="9"/>
  <c r="J31" i="9"/>
  <c r="H31" i="9"/>
  <c r="F31" i="9"/>
  <c r="E31" i="9"/>
  <c r="D31" i="9"/>
  <c r="AF31" i="8"/>
  <c r="AE31" i="8"/>
  <c r="AD31" i="8"/>
  <c r="AC31" i="8"/>
  <c r="AB31" i="8"/>
  <c r="AA31" i="8"/>
  <c r="Y31" i="8"/>
  <c r="X31" i="8"/>
  <c r="W31" i="8"/>
  <c r="V31" i="8"/>
  <c r="U31" i="8"/>
  <c r="S31" i="8"/>
  <c r="R31" i="8"/>
  <c r="Q31" i="8"/>
  <c r="O31" i="8"/>
  <c r="N31" i="8"/>
  <c r="M31" i="8"/>
  <c r="L31" i="8"/>
  <c r="K31" i="8"/>
  <c r="J31" i="8"/>
  <c r="H31" i="8"/>
  <c r="F31" i="8"/>
  <c r="E31" i="8"/>
  <c r="D31" i="8"/>
  <c r="AF31" i="7"/>
  <c r="AE31" i="7"/>
  <c r="AD31" i="7"/>
  <c r="AC31" i="7"/>
  <c r="AB31" i="7"/>
  <c r="AA31" i="7"/>
  <c r="Y31" i="7"/>
  <c r="X31" i="7"/>
  <c r="W31" i="7"/>
  <c r="V31" i="7"/>
  <c r="U31" i="7"/>
  <c r="S31" i="7"/>
  <c r="R31" i="7"/>
  <c r="Q31" i="7"/>
  <c r="O31" i="7"/>
  <c r="N31" i="7"/>
  <c r="M31" i="7"/>
  <c r="L31" i="7"/>
  <c r="K31" i="7"/>
  <c r="J31" i="7"/>
  <c r="H31" i="7"/>
  <c r="F31" i="7"/>
  <c r="E31" i="7"/>
  <c r="D31" i="7"/>
  <c r="AF31" i="6"/>
  <c r="AE31" i="6"/>
  <c r="AD31" i="6"/>
  <c r="AC31" i="6"/>
  <c r="AB31" i="6"/>
  <c r="AA31" i="6"/>
  <c r="Y31" i="6"/>
  <c r="X31" i="6"/>
  <c r="W31" i="6"/>
  <c r="V31" i="6"/>
  <c r="U31" i="6"/>
  <c r="S31" i="6"/>
  <c r="R31" i="6"/>
  <c r="Q31" i="6"/>
  <c r="O31" i="6"/>
  <c r="N31" i="6"/>
  <c r="M31" i="6"/>
  <c r="L31" i="6"/>
  <c r="K31" i="6"/>
  <c r="J31" i="6"/>
  <c r="H31" i="6"/>
  <c r="F31" i="6"/>
  <c r="E31" i="6"/>
  <c r="D31" i="6"/>
  <c r="AF31" i="34"/>
  <c r="AE31" i="34"/>
  <c r="AD31" i="34"/>
  <c r="AC31" i="34"/>
  <c r="AB31" i="34"/>
  <c r="AA31" i="34"/>
  <c r="Y31" i="34"/>
  <c r="X31" i="34"/>
  <c r="W31" i="34"/>
  <c r="V31" i="34"/>
  <c r="U31" i="34"/>
  <c r="S31" i="34"/>
  <c r="R31" i="34"/>
  <c r="Q31" i="34"/>
  <c r="O31" i="34"/>
  <c r="N31" i="34"/>
  <c r="M31" i="34"/>
  <c r="L31" i="34"/>
  <c r="K31" i="34"/>
  <c r="J31" i="34"/>
  <c r="H31" i="34"/>
  <c r="F31" i="34"/>
  <c r="E31" i="34"/>
  <c r="D31" i="34"/>
  <c r="AF31" i="5"/>
  <c r="AE31" i="5"/>
  <c r="AD31" i="5"/>
  <c r="AC31" i="5"/>
  <c r="AB31" i="5"/>
  <c r="AA31" i="5"/>
  <c r="Y31" i="5"/>
  <c r="X31" i="5"/>
  <c r="W31" i="5"/>
  <c r="V31" i="5"/>
  <c r="U31" i="5"/>
  <c r="S31" i="5"/>
  <c r="R31" i="5"/>
  <c r="Q31" i="5"/>
  <c r="O31" i="5"/>
  <c r="N31" i="5"/>
  <c r="M31" i="5"/>
  <c r="L31" i="5"/>
  <c r="K31" i="5"/>
  <c r="J31" i="5"/>
  <c r="H31" i="5"/>
  <c r="F31" i="5"/>
  <c r="E31" i="5"/>
  <c r="D31" i="5"/>
  <c r="AF31" i="4"/>
  <c r="AE31" i="4"/>
  <c r="AD31" i="4"/>
  <c r="AC31" i="4"/>
  <c r="AB31" i="4"/>
  <c r="AA31" i="4"/>
  <c r="Y31" i="4"/>
  <c r="X31" i="4"/>
  <c r="W31" i="4"/>
  <c r="V31" i="4"/>
  <c r="U31" i="4"/>
  <c r="S31" i="4"/>
  <c r="R31" i="4"/>
  <c r="Q31" i="4"/>
  <c r="O31" i="4"/>
  <c r="N31" i="4"/>
  <c r="M31" i="4"/>
  <c r="L31" i="4"/>
  <c r="K31" i="4"/>
  <c r="J31" i="4"/>
  <c r="H31" i="4"/>
  <c r="F31" i="4"/>
  <c r="E31" i="4"/>
  <c r="D31" i="4"/>
  <c r="AF31" i="3"/>
  <c r="AE31" i="3"/>
  <c r="AD31" i="3"/>
  <c r="AC31" i="3"/>
  <c r="AB31" i="3"/>
  <c r="AA31" i="3"/>
  <c r="Y31" i="3"/>
  <c r="X31" i="3"/>
  <c r="W31" i="3"/>
  <c r="V31" i="3"/>
  <c r="U31" i="3"/>
  <c r="S31" i="3"/>
  <c r="R31" i="3"/>
  <c r="Q31" i="3"/>
  <c r="O31" i="3"/>
  <c r="N31" i="3"/>
  <c r="M31" i="3"/>
  <c r="L31" i="3"/>
  <c r="K31" i="3"/>
  <c r="J31" i="3"/>
  <c r="H31" i="3"/>
  <c r="F31" i="3"/>
  <c r="E31" i="3"/>
  <c r="D31" i="3"/>
  <c r="AF31" i="2"/>
  <c r="AE31" i="2"/>
  <c r="AD31" i="2"/>
  <c r="AC31" i="2"/>
  <c r="AB31" i="2"/>
  <c r="AA31" i="2"/>
  <c r="Y31" i="2"/>
  <c r="X31" i="2"/>
  <c r="W31" i="2"/>
  <c r="V31" i="2"/>
  <c r="U31" i="2"/>
  <c r="S31" i="2"/>
  <c r="R31" i="2"/>
  <c r="Q31" i="2"/>
  <c r="O31" i="2"/>
  <c r="N31" i="2"/>
  <c r="M31" i="2"/>
  <c r="L31" i="2"/>
  <c r="K31" i="2"/>
  <c r="J31" i="2"/>
  <c r="H31" i="2"/>
  <c r="F31" i="2"/>
  <c r="E31" i="2"/>
  <c r="D31" i="2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Y31" i="39"/>
  <c r="Z31" i="39"/>
  <c r="AA31" i="39"/>
  <c r="AB31" i="39"/>
  <c r="AC31" i="39"/>
  <c r="AD31" i="39"/>
  <c r="AE31" i="39"/>
  <c r="AF31" i="39"/>
  <c r="AG31" i="39"/>
  <c r="AH31" i="39"/>
  <c r="AF25" i="38"/>
  <c r="AE25" i="38"/>
  <c r="AD25" i="38"/>
  <c r="AC25" i="38"/>
  <c r="AB25" i="38"/>
  <c r="AA25" i="38"/>
  <c r="Y25" i="38"/>
  <c r="X25" i="38"/>
  <c r="W25" i="38"/>
  <c r="V25" i="38"/>
  <c r="U25" i="38"/>
  <c r="S25" i="38"/>
  <c r="R25" i="38"/>
  <c r="Q25" i="38"/>
  <c r="O25" i="38"/>
  <c r="N25" i="38"/>
  <c r="M25" i="38"/>
  <c r="L25" i="38"/>
  <c r="K25" i="38"/>
  <c r="J25" i="38"/>
  <c r="H25" i="38"/>
  <c r="F25" i="38"/>
  <c r="E25" i="38"/>
  <c r="D25" i="38"/>
  <c r="AF25" i="33"/>
  <c r="AE25" i="33"/>
  <c r="AD25" i="33"/>
  <c r="AC25" i="33"/>
  <c r="AB25" i="33"/>
  <c r="AA25" i="33"/>
  <c r="Y25" i="33"/>
  <c r="X25" i="33"/>
  <c r="W25" i="33"/>
  <c r="V25" i="33"/>
  <c r="U25" i="33"/>
  <c r="S25" i="33"/>
  <c r="R25" i="33"/>
  <c r="Q25" i="33"/>
  <c r="O25" i="33"/>
  <c r="N25" i="33"/>
  <c r="M25" i="33"/>
  <c r="L25" i="33"/>
  <c r="K25" i="33"/>
  <c r="J25" i="33"/>
  <c r="H25" i="33"/>
  <c r="F25" i="33"/>
  <c r="E25" i="33"/>
  <c r="D25" i="33"/>
  <c r="AF25" i="36"/>
  <c r="AE25" i="36"/>
  <c r="AD25" i="36"/>
  <c r="AC25" i="36"/>
  <c r="AB25" i="36"/>
  <c r="AA25" i="36"/>
  <c r="Y25" i="36"/>
  <c r="X25" i="36"/>
  <c r="W25" i="36"/>
  <c r="V25" i="36"/>
  <c r="U25" i="36"/>
  <c r="S25" i="36"/>
  <c r="R25" i="36"/>
  <c r="Q25" i="36"/>
  <c r="O25" i="36"/>
  <c r="N25" i="36"/>
  <c r="M25" i="36"/>
  <c r="L25" i="36"/>
  <c r="K25" i="36"/>
  <c r="J25" i="36"/>
  <c r="H25" i="36"/>
  <c r="F25" i="36"/>
  <c r="E25" i="36"/>
  <c r="D25" i="36"/>
  <c r="AF25" i="30"/>
  <c r="AE25" i="30"/>
  <c r="AD25" i="30"/>
  <c r="AC25" i="30"/>
  <c r="AB25" i="30"/>
  <c r="AA25" i="30"/>
  <c r="Y25" i="30"/>
  <c r="X25" i="30"/>
  <c r="W25" i="30"/>
  <c r="V25" i="30"/>
  <c r="U25" i="30"/>
  <c r="S25" i="30"/>
  <c r="R25" i="30"/>
  <c r="Q25" i="30"/>
  <c r="O25" i="30"/>
  <c r="N25" i="30"/>
  <c r="M25" i="30"/>
  <c r="L25" i="30"/>
  <c r="K25" i="30"/>
  <c r="J25" i="30"/>
  <c r="H25" i="30"/>
  <c r="F25" i="30"/>
  <c r="E25" i="30"/>
  <c r="D25" i="30"/>
  <c r="AF25" i="35"/>
  <c r="AE25" i="35"/>
  <c r="AD25" i="35"/>
  <c r="AC25" i="35"/>
  <c r="AB25" i="35"/>
  <c r="AA25" i="35"/>
  <c r="Y25" i="35"/>
  <c r="X25" i="35"/>
  <c r="W25" i="35"/>
  <c r="V25" i="35"/>
  <c r="U25" i="35"/>
  <c r="S25" i="35"/>
  <c r="R25" i="35"/>
  <c r="Q25" i="35"/>
  <c r="O25" i="35"/>
  <c r="N25" i="35"/>
  <c r="M25" i="35"/>
  <c r="L25" i="35"/>
  <c r="K25" i="35"/>
  <c r="J25" i="35"/>
  <c r="H25" i="35"/>
  <c r="F25" i="35"/>
  <c r="E25" i="35"/>
  <c r="D25" i="35"/>
  <c r="AF25" i="32"/>
  <c r="AE25" i="32"/>
  <c r="AD25" i="32"/>
  <c r="AC25" i="32"/>
  <c r="AB25" i="32"/>
  <c r="AA25" i="32"/>
  <c r="Y25" i="32"/>
  <c r="X25" i="32"/>
  <c r="W25" i="32"/>
  <c r="V25" i="32"/>
  <c r="U25" i="32"/>
  <c r="S25" i="32"/>
  <c r="R25" i="32"/>
  <c r="Q25" i="32"/>
  <c r="O25" i="32"/>
  <c r="N25" i="32"/>
  <c r="M25" i="32"/>
  <c r="L25" i="32"/>
  <c r="K25" i="32"/>
  <c r="J25" i="32"/>
  <c r="H25" i="32"/>
  <c r="F25" i="32"/>
  <c r="E25" i="32"/>
  <c r="D25" i="32"/>
  <c r="AF25" i="31"/>
  <c r="AE25" i="31"/>
  <c r="AD25" i="31"/>
  <c r="AC25" i="31"/>
  <c r="AB25" i="31"/>
  <c r="AA25" i="31"/>
  <c r="Y25" i="31"/>
  <c r="X25" i="31"/>
  <c r="W25" i="31"/>
  <c r="V25" i="31"/>
  <c r="U25" i="31"/>
  <c r="S25" i="31"/>
  <c r="R25" i="31"/>
  <c r="Q25" i="31"/>
  <c r="O25" i="31"/>
  <c r="N25" i="31"/>
  <c r="M25" i="31"/>
  <c r="L25" i="31"/>
  <c r="K25" i="31"/>
  <c r="J25" i="31"/>
  <c r="H25" i="31"/>
  <c r="F25" i="31"/>
  <c r="E25" i="31"/>
  <c r="D25" i="31"/>
  <c r="AF25" i="29"/>
  <c r="AE25" i="29"/>
  <c r="AD25" i="29"/>
  <c r="AC25" i="29"/>
  <c r="AB25" i="29"/>
  <c r="AA25" i="29"/>
  <c r="Y25" i="29"/>
  <c r="X25" i="29"/>
  <c r="W25" i="29"/>
  <c r="V25" i="29"/>
  <c r="U25" i="29"/>
  <c r="S25" i="29"/>
  <c r="R25" i="29"/>
  <c r="Q25" i="29"/>
  <c r="O25" i="29"/>
  <c r="N25" i="29"/>
  <c r="M25" i="29"/>
  <c r="L25" i="29"/>
  <c r="K25" i="29"/>
  <c r="J25" i="29"/>
  <c r="H25" i="29"/>
  <c r="F25" i="29"/>
  <c r="E25" i="29"/>
  <c r="D25" i="29"/>
  <c r="AF25" i="27"/>
  <c r="AE25" i="27"/>
  <c r="AD25" i="27"/>
  <c r="AC25" i="27"/>
  <c r="AB25" i="27"/>
  <c r="AA25" i="27"/>
  <c r="Y25" i="27"/>
  <c r="X25" i="27"/>
  <c r="W25" i="27"/>
  <c r="V25" i="27"/>
  <c r="U25" i="27"/>
  <c r="S25" i="27"/>
  <c r="R25" i="27"/>
  <c r="Q25" i="27"/>
  <c r="O25" i="27"/>
  <c r="N25" i="27"/>
  <c r="M25" i="27"/>
  <c r="L25" i="27"/>
  <c r="K25" i="27"/>
  <c r="J25" i="27"/>
  <c r="H25" i="27"/>
  <c r="F25" i="27"/>
  <c r="E25" i="27"/>
  <c r="D25" i="27"/>
  <c r="AF25" i="28"/>
  <c r="AE25" i="28"/>
  <c r="AD25" i="28"/>
  <c r="AC25" i="28"/>
  <c r="AB25" i="28"/>
  <c r="AA25" i="28"/>
  <c r="Y25" i="28"/>
  <c r="X25" i="28"/>
  <c r="W25" i="28"/>
  <c r="V25" i="28"/>
  <c r="U25" i="28"/>
  <c r="S25" i="28"/>
  <c r="R25" i="28"/>
  <c r="Q25" i="28"/>
  <c r="O25" i="28"/>
  <c r="N25" i="28"/>
  <c r="M25" i="28"/>
  <c r="L25" i="28"/>
  <c r="K25" i="28"/>
  <c r="J25" i="28"/>
  <c r="H25" i="28"/>
  <c r="F25" i="28"/>
  <c r="E25" i="28"/>
  <c r="D25" i="28"/>
  <c r="AF25" i="25"/>
  <c r="AE25" i="25"/>
  <c r="AD25" i="25"/>
  <c r="AC25" i="25"/>
  <c r="AB25" i="25"/>
  <c r="AA25" i="25"/>
  <c r="Y25" i="25"/>
  <c r="X25" i="25"/>
  <c r="W25" i="25"/>
  <c r="V25" i="25"/>
  <c r="U25" i="25"/>
  <c r="S25" i="25"/>
  <c r="R25" i="25"/>
  <c r="Q25" i="25"/>
  <c r="O25" i="25"/>
  <c r="N25" i="25"/>
  <c r="M25" i="25"/>
  <c r="L25" i="25"/>
  <c r="K25" i="25"/>
  <c r="J25" i="25"/>
  <c r="H25" i="25"/>
  <c r="F25" i="25"/>
  <c r="E25" i="25"/>
  <c r="D25" i="25"/>
  <c r="AF25" i="26"/>
  <c r="AE25" i="26"/>
  <c r="AD25" i="26"/>
  <c r="AC25" i="26"/>
  <c r="AB25" i="26"/>
  <c r="AA25" i="26"/>
  <c r="Y25" i="26"/>
  <c r="X25" i="26"/>
  <c r="W25" i="26"/>
  <c r="V25" i="26"/>
  <c r="U25" i="26"/>
  <c r="S25" i="26"/>
  <c r="R25" i="26"/>
  <c r="Q25" i="26"/>
  <c r="O25" i="26"/>
  <c r="N25" i="26"/>
  <c r="M25" i="26"/>
  <c r="L25" i="26"/>
  <c r="K25" i="26"/>
  <c r="J25" i="26"/>
  <c r="H25" i="26"/>
  <c r="F25" i="26"/>
  <c r="E25" i="26"/>
  <c r="D25" i="26"/>
  <c r="AF25" i="24"/>
  <c r="AE25" i="24"/>
  <c r="AD25" i="24"/>
  <c r="AC25" i="24"/>
  <c r="AB25" i="24"/>
  <c r="AA25" i="24"/>
  <c r="Y25" i="24"/>
  <c r="X25" i="24"/>
  <c r="W25" i="24"/>
  <c r="V25" i="24"/>
  <c r="U25" i="24"/>
  <c r="S25" i="24"/>
  <c r="R25" i="24"/>
  <c r="Q25" i="24"/>
  <c r="O25" i="24"/>
  <c r="N25" i="24"/>
  <c r="M25" i="24"/>
  <c r="L25" i="24"/>
  <c r="K25" i="24"/>
  <c r="J25" i="24"/>
  <c r="H25" i="24"/>
  <c r="F25" i="24"/>
  <c r="E25" i="24"/>
  <c r="D25" i="24"/>
  <c r="AF25" i="23"/>
  <c r="AE25" i="23"/>
  <c r="AD25" i="23"/>
  <c r="AC25" i="23"/>
  <c r="AB25" i="23"/>
  <c r="AA25" i="23"/>
  <c r="Y25" i="23"/>
  <c r="X25" i="23"/>
  <c r="W25" i="23"/>
  <c r="V25" i="23"/>
  <c r="U25" i="23"/>
  <c r="S25" i="23"/>
  <c r="R25" i="23"/>
  <c r="Q25" i="23"/>
  <c r="O25" i="23"/>
  <c r="N25" i="23"/>
  <c r="M25" i="23"/>
  <c r="L25" i="23"/>
  <c r="K25" i="23"/>
  <c r="J25" i="23"/>
  <c r="H25" i="23"/>
  <c r="F25" i="23"/>
  <c r="E25" i="23"/>
  <c r="D25" i="23"/>
  <c r="AF25" i="22"/>
  <c r="AE25" i="22"/>
  <c r="AD25" i="22"/>
  <c r="AC25" i="22"/>
  <c r="AB25" i="22"/>
  <c r="AA25" i="22"/>
  <c r="Y25" i="22"/>
  <c r="X25" i="22"/>
  <c r="W25" i="22"/>
  <c r="V25" i="22"/>
  <c r="U25" i="22"/>
  <c r="S25" i="22"/>
  <c r="R25" i="22"/>
  <c r="Q25" i="22"/>
  <c r="O25" i="22"/>
  <c r="N25" i="22"/>
  <c r="M25" i="22"/>
  <c r="L25" i="22"/>
  <c r="K25" i="22"/>
  <c r="J25" i="22"/>
  <c r="H25" i="22"/>
  <c r="F25" i="22"/>
  <c r="E25" i="22"/>
  <c r="D25" i="22"/>
  <c r="AF25" i="21"/>
  <c r="AE25" i="21"/>
  <c r="AD25" i="21"/>
  <c r="AC25" i="21"/>
  <c r="AB25" i="21"/>
  <c r="AA25" i="21"/>
  <c r="Y25" i="21"/>
  <c r="X25" i="21"/>
  <c r="W25" i="21"/>
  <c r="V25" i="21"/>
  <c r="U25" i="21"/>
  <c r="S25" i="21"/>
  <c r="R25" i="21"/>
  <c r="Q25" i="21"/>
  <c r="O25" i="21"/>
  <c r="N25" i="21"/>
  <c r="M25" i="21"/>
  <c r="L25" i="21"/>
  <c r="K25" i="21"/>
  <c r="J25" i="21"/>
  <c r="H25" i="21"/>
  <c r="F25" i="21"/>
  <c r="E25" i="21"/>
  <c r="D25" i="21"/>
  <c r="AF25" i="20"/>
  <c r="AE25" i="20"/>
  <c r="AD25" i="20"/>
  <c r="AC25" i="20"/>
  <c r="AB25" i="20"/>
  <c r="AA25" i="20"/>
  <c r="Y25" i="20"/>
  <c r="X25" i="20"/>
  <c r="W25" i="20"/>
  <c r="V25" i="20"/>
  <c r="U25" i="20"/>
  <c r="S25" i="20"/>
  <c r="R25" i="20"/>
  <c r="Q25" i="20"/>
  <c r="O25" i="20"/>
  <c r="N25" i="20"/>
  <c r="M25" i="20"/>
  <c r="L25" i="20"/>
  <c r="K25" i="20"/>
  <c r="J25" i="20"/>
  <c r="H25" i="20"/>
  <c r="F25" i="20"/>
  <c r="E25" i="20"/>
  <c r="D25" i="20"/>
  <c r="AF25" i="19"/>
  <c r="AE25" i="19"/>
  <c r="AD25" i="19"/>
  <c r="AC25" i="19"/>
  <c r="AB25" i="19"/>
  <c r="AA25" i="19"/>
  <c r="Y25" i="19"/>
  <c r="X25" i="19"/>
  <c r="W25" i="19"/>
  <c r="V25" i="19"/>
  <c r="U25" i="19"/>
  <c r="S25" i="19"/>
  <c r="R25" i="19"/>
  <c r="Q25" i="19"/>
  <c r="O25" i="19"/>
  <c r="N25" i="19"/>
  <c r="M25" i="19"/>
  <c r="L25" i="19"/>
  <c r="K25" i="19"/>
  <c r="J25" i="19"/>
  <c r="H25" i="19"/>
  <c r="F25" i="19"/>
  <c r="E25" i="19"/>
  <c r="D25" i="19"/>
  <c r="AF25" i="18"/>
  <c r="AE25" i="18"/>
  <c r="AD25" i="18"/>
  <c r="AC25" i="18"/>
  <c r="AB25" i="18"/>
  <c r="AA25" i="18"/>
  <c r="Y25" i="18"/>
  <c r="X25" i="18"/>
  <c r="W25" i="18"/>
  <c r="V25" i="18"/>
  <c r="U25" i="18"/>
  <c r="S25" i="18"/>
  <c r="R25" i="18"/>
  <c r="Q25" i="18"/>
  <c r="O25" i="18"/>
  <c r="N25" i="18"/>
  <c r="M25" i="18"/>
  <c r="L25" i="18"/>
  <c r="K25" i="18"/>
  <c r="J25" i="18"/>
  <c r="H25" i="18"/>
  <c r="F25" i="18"/>
  <c r="E25" i="18"/>
  <c r="D25" i="18"/>
  <c r="AF25" i="17"/>
  <c r="AE25" i="17"/>
  <c r="AD25" i="17"/>
  <c r="AC25" i="17"/>
  <c r="AB25" i="17"/>
  <c r="AA25" i="17"/>
  <c r="Y25" i="17"/>
  <c r="X25" i="17"/>
  <c r="W25" i="17"/>
  <c r="V25" i="17"/>
  <c r="U25" i="17"/>
  <c r="S25" i="17"/>
  <c r="R25" i="17"/>
  <c r="Q25" i="17"/>
  <c r="O25" i="17"/>
  <c r="N25" i="17"/>
  <c r="M25" i="17"/>
  <c r="L25" i="17"/>
  <c r="K25" i="17"/>
  <c r="J25" i="17"/>
  <c r="H25" i="17"/>
  <c r="F25" i="17"/>
  <c r="E25" i="17"/>
  <c r="D25" i="17"/>
  <c r="AF25" i="16"/>
  <c r="AE25" i="16"/>
  <c r="AD25" i="16"/>
  <c r="AC25" i="16"/>
  <c r="AB25" i="16"/>
  <c r="AA25" i="16"/>
  <c r="Y25" i="16"/>
  <c r="X25" i="16"/>
  <c r="W25" i="16"/>
  <c r="V25" i="16"/>
  <c r="U25" i="16"/>
  <c r="S25" i="16"/>
  <c r="R25" i="16"/>
  <c r="Q25" i="16"/>
  <c r="O25" i="16"/>
  <c r="N25" i="16"/>
  <c r="M25" i="16"/>
  <c r="L25" i="16"/>
  <c r="K25" i="16"/>
  <c r="J25" i="16"/>
  <c r="H25" i="16"/>
  <c r="F25" i="16"/>
  <c r="E25" i="16"/>
  <c r="D25" i="16"/>
  <c r="AF25" i="15"/>
  <c r="AE25" i="15"/>
  <c r="AD25" i="15"/>
  <c r="AC25" i="15"/>
  <c r="AB25" i="15"/>
  <c r="AA25" i="15"/>
  <c r="Y25" i="15"/>
  <c r="X25" i="15"/>
  <c r="W25" i="15"/>
  <c r="V25" i="15"/>
  <c r="U25" i="15"/>
  <c r="S25" i="15"/>
  <c r="R25" i="15"/>
  <c r="Q25" i="15"/>
  <c r="O25" i="15"/>
  <c r="N25" i="15"/>
  <c r="M25" i="15"/>
  <c r="L25" i="15"/>
  <c r="K25" i="15"/>
  <c r="J25" i="15"/>
  <c r="H25" i="15"/>
  <c r="F25" i="15"/>
  <c r="E25" i="15"/>
  <c r="D25" i="15"/>
  <c r="AF25" i="14"/>
  <c r="AE25" i="14"/>
  <c r="AD25" i="14"/>
  <c r="AC25" i="14"/>
  <c r="AB25" i="14"/>
  <c r="AA25" i="14"/>
  <c r="Y25" i="14"/>
  <c r="X25" i="14"/>
  <c r="W25" i="14"/>
  <c r="V25" i="14"/>
  <c r="U25" i="14"/>
  <c r="S25" i="14"/>
  <c r="R25" i="14"/>
  <c r="Q25" i="14"/>
  <c r="O25" i="14"/>
  <c r="N25" i="14"/>
  <c r="M25" i="14"/>
  <c r="L25" i="14"/>
  <c r="K25" i="14"/>
  <c r="J25" i="14"/>
  <c r="H25" i="14"/>
  <c r="F25" i="14"/>
  <c r="E25" i="14"/>
  <c r="D25" i="14"/>
  <c r="AF25" i="13"/>
  <c r="AE25" i="13"/>
  <c r="AD25" i="13"/>
  <c r="AC25" i="13"/>
  <c r="AB25" i="13"/>
  <c r="AA25" i="13"/>
  <c r="Y25" i="13"/>
  <c r="X25" i="13"/>
  <c r="W25" i="13"/>
  <c r="V25" i="13"/>
  <c r="U25" i="13"/>
  <c r="S25" i="13"/>
  <c r="R25" i="13"/>
  <c r="Q25" i="13"/>
  <c r="O25" i="13"/>
  <c r="N25" i="13"/>
  <c r="M25" i="13"/>
  <c r="L25" i="13"/>
  <c r="K25" i="13"/>
  <c r="J25" i="13"/>
  <c r="H25" i="13"/>
  <c r="F25" i="13"/>
  <c r="E25" i="13"/>
  <c r="D25" i="13"/>
  <c r="AF25" i="12"/>
  <c r="AE25" i="12"/>
  <c r="AD25" i="12"/>
  <c r="AC25" i="12"/>
  <c r="AB25" i="12"/>
  <c r="AA25" i="12"/>
  <c r="Y25" i="12"/>
  <c r="X25" i="12"/>
  <c r="W25" i="12"/>
  <c r="V25" i="12"/>
  <c r="U25" i="12"/>
  <c r="S25" i="12"/>
  <c r="R25" i="12"/>
  <c r="Q25" i="12"/>
  <c r="O25" i="12"/>
  <c r="N25" i="12"/>
  <c r="M25" i="12"/>
  <c r="L25" i="12"/>
  <c r="K25" i="12"/>
  <c r="J25" i="12"/>
  <c r="H25" i="12"/>
  <c r="F25" i="12"/>
  <c r="E25" i="12"/>
  <c r="D25" i="12"/>
  <c r="AF25" i="11"/>
  <c r="AE25" i="11"/>
  <c r="AD25" i="11"/>
  <c r="AC25" i="11"/>
  <c r="AB25" i="11"/>
  <c r="AA25" i="11"/>
  <c r="Y25" i="11"/>
  <c r="X25" i="11"/>
  <c r="W25" i="11"/>
  <c r="V25" i="11"/>
  <c r="U25" i="11"/>
  <c r="S25" i="11"/>
  <c r="R25" i="11"/>
  <c r="Q25" i="11"/>
  <c r="O25" i="11"/>
  <c r="N25" i="11"/>
  <c r="M25" i="11"/>
  <c r="L25" i="11"/>
  <c r="K25" i="11"/>
  <c r="J25" i="11"/>
  <c r="H25" i="11"/>
  <c r="F25" i="11"/>
  <c r="E25" i="11"/>
  <c r="D25" i="11"/>
  <c r="AF25" i="10"/>
  <c r="AE25" i="10"/>
  <c r="AD25" i="10"/>
  <c r="AC25" i="10"/>
  <c r="AB25" i="10"/>
  <c r="AA25" i="10"/>
  <c r="Y25" i="10"/>
  <c r="X25" i="10"/>
  <c r="W25" i="10"/>
  <c r="V25" i="10"/>
  <c r="U25" i="10"/>
  <c r="S25" i="10"/>
  <c r="R25" i="10"/>
  <c r="Q25" i="10"/>
  <c r="O25" i="10"/>
  <c r="N25" i="10"/>
  <c r="M25" i="10"/>
  <c r="L25" i="10"/>
  <c r="K25" i="10"/>
  <c r="J25" i="10"/>
  <c r="H25" i="10"/>
  <c r="F25" i="10"/>
  <c r="E25" i="10"/>
  <c r="D25" i="10"/>
  <c r="AF25" i="9"/>
  <c r="AE25" i="9"/>
  <c r="AD25" i="9"/>
  <c r="AC25" i="9"/>
  <c r="AB25" i="9"/>
  <c r="AA25" i="9"/>
  <c r="Y25" i="9"/>
  <c r="X25" i="9"/>
  <c r="W25" i="9"/>
  <c r="V25" i="9"/>
  <c r="U25" i="9"/>
  <c r="S25" i="9"/>
  <c r="R25" i="9"/>
  <c r="Q25" i="9"/>
  <c r="O25" i="9"/>
  <c r="N25" i="9"/>
  <c r="M25" i="9"/>
  <c r="L25" i="9"/>
  <c r="K25" i="9"/>
  <c r="J25" i="9"/>
  <c r="H25" i="9"/>
  <c r="F25" i="9"/>
  <c r="E25" i="9"/>
  <c r="D25" i="9"/>
  <c r="AF25" i="8"/>
  <c r="AE25" i="8"/>
  <c r="AD25" i="8"/>
  <c r="AC25" i="8"/>
  <c r="AB25" i="8"/>
  <c r="AA25" i="8"/>
  <c r="Y25" i="8"/>
  <c r="X25" i="8"/>
  <c r="W25" i="8"/>
  <c r="V25" i="8"/>
  <c r="U25" i="8"/>
  <c r="S25" i="8"/>
  <c r="R25" i="8"/>
  <c r="Q25" i="8"/>
  <c r="O25" i="8"/>
  <c r="N25" i="8"/>
  <c r="M25" i="8"/>
  <c r="L25" i="8"/>
  <c r="K25" i="8"/>
  <c r="J25" i="8"/>
  <c r="H25" i="8"/>
  <c r="F25" i="8"/>
  <c r="E25" i="8"/>
  <c r="D25" i="8"/>
  <c r="AF25" i="7"/>
  <c r="AE25" i="7"/>
  <c r="AD25" i="7"/>
  <c r="AC25" i="7"/>
  <c r="AB25" i="7"/>
  <c r="AA25" i="7"/>
  <c r="Y25" i="7"/>
  <c r="X25" i="7"/>
  <c r="W25" i="7"/>
  <c r="V25" i="7"/>
  <c r="U25" i="7"/>
  <c r="S25" i="7"/>
  <c r="R25" i="7"/>
  <c r="Q25" i="7"/>
  <c r="O25" i="7"/>
  <c r="N25" i="7"/>
  <c r="M25" i="7"/>
  <c r="L25" i="7"/>
  <c r="K25" i="7"/>
  <c r="J25" i="7"/>
  <c r="H25" i="7"/>
  <c r="F25" i="7"/>
  <c r="E25" i="7"/>
  <c r="D25" i="7"/>
  <c r="AF25" i="6"/>
  <c r="AE25" i="6"/>
  <c r="AD25" i="6"/>
  <c r="AC25" i="6"/>
  <c r="AB25" i="6"/>
  <c r="AA25" i="6"/>
  <c r="Y25" i="6"/>
  <c r="X25" i="6"/>
  <c r="W25" i="6"/>
  <c r="V25" i="6"/>
  <c r="U25" i="6"/>
  <c r="S25" i="6"/>
  <c r="R25" i="6"/>
  <c r="Q25" i="6"/>
  <c r="O25" i="6"/>
  <c r="N25" i="6"/>
  <c r="M25" i="6"/>
  <c r="L25" i="6"/>
  <c r="K25" i="6"/>
  <c r="J25" i="6"/>
  <c r="H25" i="6"/>
  <c r="F25" i="6"/>
  <c r="E25" i="6"/>
  <c r="D25" i="6"/>
  <c r="AF25" i="34"/>
  <c r="AE25" i="34"/>
  <c r="AD25" i="34"/>
  <c r="AC25" i="34"/>
  <c r="AB25" i="34"/>
  <c r="AA25" i="34"/>
  <c r="Y25" i="34"/>
  <c r="X25" i="34"/>
  <c r="W25" i="34"/>
  <c r="V25" i="34"/>
  <c r="U25" i="34"/>
  <c r="S25" i="34"/>
  <c r="R25" i="34"/>
  <c r="Q25" i="34"/>
  <c r="O25" i="34"/>
  <c r="N25" i="34"/>
  <c r="M25" i="34"/>
  <c r="L25" i="34"/>
  <c r="K25" i="34"/>
  <c r="J25" i="34"/>
  <c r="H25" i="34"/>
  <c r="F25" i="34"/>
  <c r="E25" i="34"/>
  <c r="D25" i="34"/>
  <c r="AF25" i="5"/>
  <c r="AE25" i="5"/>
  <c r="AD25" i="5"/>
  <c r="AC25" i="5"/>
  <c r="AB25" i="5"/>
  <c r="AA25" i="5"/>
  <c r="Y25" i="5"/>
  <c r="X25" i="5"/>
  <c r="W25" i="5"/>
  <c r="V25" i="5"/>
  <c r="U25" i="5"/>
  <c r="S25" i="5"/>
  <c r="R25" i="5"/>
  <c r="Q25" i="5"/>
  <c r="O25" i="5"/>
  <c r="N25" i="5"/>
  <c r="M25" i="5"/>
  <c r="L25" i="5"/>
  <c r="K25" i="5"/>
  <c r="J25" i="5"/>
  <c r="H25" i="5"/>
  <c r="F25" i="5"/>
  <c r="E25" i="5"/>
  <c r="D25" i="5"/>
  <c r="AF25" i="4"/>
  <c r="AE25" i="4"/>
  <c r="AD25" i="4"/>
  <c r="AC25" i="4"/>
  <c r="AB25" i="4"/>
  <c r="AA25" i="4"/>
  <c r="Y25" i="4"/>
  <c r="X25" i="4"/>
  <c r="W25" i="4"/>
  <c r="V25" i="4"/>
  <c r="U25" i="4"/>
  <c r="S25" i="4"/>
  <c r="R25" i="4"/>
  <c r="Q25" i="4"/>
  <c r="O25" i="4"/>
  <c r="N25" i="4"/>
  <c r="M25" i="4"/>
  <c r="L25" i="4"/>
  <c r="K25" i="4"/>
  <c r="J25" i="4"/>
  <c r="H25" i="4"/>
  <c r="F25" i="4"/>
  <c r="E25" i="4"/>
  <c r="D25" i="4"/>
  <c r="AF25" i="3"/>
  <c r="AE25" i="3"/>
  <c r="AD25" i="3"/>
  <c r="AC25" i="3"/>
  <c r="AB25" i="3"/>
  <c r="AA25" i="3"/>
  <c r="Y25" i="3"/>
  <c r="X25" i="3"/>
  <c r="W25" i="3"/>
  <c r="V25" i="3"/>
  <c r="U25" i="3"/>
  <c r="S25" i="3"/>
  <c r="R25" i="3"/>
  <c r="Q25" i="3"/>
  <c r="O25" i="3"/>
  <c r="N25" i="3"/>
  <c r="M25" i="3"/>
  <c r="L25" i="3"/>
  <c r="K25" i="3"/>
  <c r="J25" i="3"/>
  <c r="H25" i="3"/>
  <c r="F25" i="3"/>
  <c r="E25" i="3"/>
  <c r="D25" i="3"/>
  <c r="AF25" i="2"/>
  <c r="AE25" i="2"/>
  <c r="AD25" i="2"/>
  <c r="AC25" i="2"/>
  <c r="AB25" i="2"/>
  <c r="AA25" i="2"/>
  <c r="Y25" i="2"/>
  <c r="X25" i="2"/>
  <c r="W25" i="2"/>
  <c r="V25" i="2"/>
  <c r="U25" i="2"/>
  <c r="S25" i="2"/>
  <c r="R25" i="2"/>
  <c r="Q25" i="2"/>
  <c r="O25" i="2"/>
  <c r="N25" i="2"/>
  <c r="M25" i="2"/>
  <c r="L25" i="2"/>
  <c r="K25" i="2"/>
  <c r="J25" i="2"/>
  <c r="H25" i="2"/>
  <c r="F25" i="2"/>
  <c r="E25" i="2"/>
  <c r="D25" i="2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W25" i="39"/>
  <c r="X25" i="39"/>
  <c r="Y25" i="39"/>
  <c r="Z25" i="39"/>
  <c r="AA25" i="39"/>
  <c r="AB25" i="39"/>
  <c r="AC25" i="39"/>
  <c r="AD25" i="39"/>
  <c r="AE25" i="39"/>
  <c r="AF25" i="39"/>
  <c r="AG25" i="39"/>
  <c r="AH25" i="39"/>
  <c r="AF21" i="38"/>
  <c r="AE21" i="38"/>
  <c r="AD21" i="38"/>
  <c r="AC21" i="38"/>
  <c r="AB21" i="38"/>
  <c r="AA21" i="38"/>
  <c r="Y21" i="38"/>
  <c r="X21" i="38"/>
  <c r="W21" i="38"/>
  <c r="V21" i="38"/>
  <c r="U21" i="38"/>
  <c r="S21" i="38"/>
  <c r="R21" i="38"/>
  <c r="Q21" i="38"/>
  <c r="O21" i="38"/>
  <c r="N21" i="38"/>
  <c r="M21" i="38"/>
  <c r="L21" i="38"/>
  <c r="K21" i="38"/>
  <c r="J21" i="38"/>
  <c r="H21" i="38"/>
  <c r="F21" i="38"/>
  <c r="E21" i="38"/>
  <c r="D21" i="38"/>
  <c r="AF21" i="33"/>
  <c r="AE21" i="33"/>
  <c r="AD21" i="33"/>
  <c r="AC21" i="33"/>
  <c r="AB21" i="33"/>
  <c r="AA21" i="33"/>
  <c r="Y21" i="33"/>
  <c r="X21" i="33"/>
  <c r="W21" i="33"/>
  <c r="V21" i="33"/>
  <c r="U21" i="33"/>
  <c r="S21" i="33"/>
  <c r="R21" i="33"/>
  <c r="Q21" i="33"/>
  <c r="O21" i="33"/>
  <c r="N21" i="33"/>
  <c r="M21" i="33"/>
  <c r="L21" i="33"/>
  <c r="K21" i="33"/>
  <c r="J21" i="33"/>
  <c r="H21" i="33"/>
  <c r="F21" i="33"/>
  <c r="E21" i="33"/>
  <c r="D21" i="33"/>
  <c r="AF21" i="36"/>
  <c r="AE21" i="36"/>
  <c r="AD21" i="36"/>
  <c r="AC21" i="36"/>
  <c r="AB21" i="36"/>
  <c r="AA21" i="36"/>
  <c r="Y21" i="36"/>
  <c r="X21" i="36"/>
  <c r="W21" i="36"/>
  <c r="V21" i="36"/>
  <c r="U21" i="36"/>
  <c r="S21" i="36"/>
  <c r="R21" i="36"/>
  <c r="Q21" i="36"/>
  <c r="O21" i="36"/>
  <c r="N21" i="36"/>
  <c r="M21" i="36"/>
  <c r="L21" i="36"/>
  <c r="K21" i="36"/>
  <c r="J21" i="36"/>
  <c r="H21" i="36"/>
  <c r="F21" i="36"/>
  <c r="E21" i="36"/>
  <c r="D21" i="36"/>
  <c r="AF21" i="30"/>
  <c r="AE21" i="30"/>
  <c r="AD21" i="30"/>
  <c r="AC21" i="30"/>
  <c r="AB21" i="30"/>
  <c r="AA21" i="30"/>
  <c r="Y21" i="30"/>
  <c r="X21" i="30"/>
  <c r="W21" i="30"/>
  <c r="V21" i="30"/>
  <c r="U21" i="30"/>
  <c r="S21" i="30"/>
  <c r="R21" i="30"/>
  <c r="Q21" i="30"/>
  <c r="O21" i="30"/>
  <c r="N21" i="30"/>
  <c r="M21" i="30"/>
  <c r="L21" i="30"/>
  <c r="K21" i="30"/>
  <c r="J21" i="30"/>
  <c r="H21" i="30"/>
  <c r="F21" i="30"/>
  <c r="E21" i="30"/>
  <c r="D21" i="30"/>
  <c r="AF21" i="35"/>
  <c r="AE21" i="35"/>
  <c r="AD21" i="35"/>
  <c r="AC21" i="35"/>
  <c r="AB21" i="35"/>
  <c r="AA21" i="35"/>
  <c r="Y21" i="35"/>
  <c r="X21" i="35"/>
  <c r="W21" i="35"/>
  <c r="V21" i="35"/>
  <c r="U21" i="35"/>
  <c r="S21" i="35"/>
  <c r="R21" i="35"/>
  <c r="Q21" i="35"/>
  <c r="O21" i="35"/>
  <c r="N21" i="35"/>
  <c r="M21" i="35"/>
  <c r="L21" i="35"/>
  <c r="K21" i="35"/>
  <c r="J21" i="35"/>
  <c r="H21" i="35"/>
  <c r="F21" i="35"/>
  <c r="E21" i="35"/>
  <c r="D21" i="35"/>
  <c r="AF21" i="32"/>
  <c r="AE21" i="32"/>
  <c r="AD21" i="32"/>
  <c r="AC21" i="32"/>
  <c r="AB21" i="32"/>
  <c r="AA21" i="32"/>
  <c r="Y21" i="32"/>
  <c r="X21" i="32"/>
  <c r="W21" i="32"/>
  <c r="V21" i="32"/>
  <c r="U21" i="32"/>
  <c r="S21" i="32"/>
  <c r="R21" i="32"/>
  <c r="Q21" i="32"/>
  <c r="O21" i="32"/>
  <c r="N21" i="32"/>
  <c r="M21" i="32"/>
  <c r="L21" i="32"/>
  <c r="K21" i="32"/>
  <c r="J21" i="32"/>
  <c r="H21" i="32"/>
  <c r="F21" i="32"/>
  <c r="E21" i="32"/>
  <c r="D21" i="32"/>
  <c r="AF21" i="31"/>
  <c r="AE21" i="31"/>
  <c r="AD21" i="31"/>
  <c r="AC21" i="31"/>
  <c r="AB21" i="31"/>
  <c r="AA21" i="31"/>
  <c r="Y21" i="31"/>
  <c r="X21" i="31"/>
  <c r="W21" i="31"/>
  <c r="V21" i="31"/>
  <c r="U21" i="31"/>
  <c r="S21" i="31"/>
  <c r="R21" i="31"/>
  <c r="Q21" i="31"/>
  <c r="O21" i="31"/>
  <c r="N21" i="31"/>
  <c r="M21" i="31"/>
  <c r="L21" i="31"/>
  <c r="K21" i="31"/>
  <c r="J21" i="31"/>
  <c r="H21" i="31"/>
  <c r="F21" i="31"/>
  <c r="E21" i="31"/>
  <c r="D21" i="31"/>
  <c r="AF21" i="29"/>
  <c r="AE21" i="29"/>
  <c r="AD21" i="29"/>
  <c r="AC21" i="29"/>
  <c r="AB21" i="29"/>
  <c r="AA21" i="29"/>
  <c r="Y21" i="29"/>
  <c r="X21" i="29"/>
  <c r="W21" i="29"/>
  <c r="V21" i="29"/>
  <c r="U21" i="29"/>
  <c r="S21" i="29"/>
  <c r="R21" i="29"/>
  <c r="Q21" i="29"/>
  <c r="O21" i="29"/>
  <c r="N21" i="29"/>
  <c r="M21" i="29"/>
  <c r="L21" i="29"/>
  <c r="K21" i="29"/>
  <c r="J21" i="29"/>
  <c r="H21" i="29"/>
  <c r="F21" i="29"/>
  <c r="E21" i="29"/>
  <c r="D21" i="29"/>
  <c r="AF21" i="27"/>
  <c r="AE21" i="27"/>
  <c r="AD21" i="27"/>
  <c r="AC21" i="27"/>
  <c r="AB21" i="27"/>
  <c r="AA21" i="27"/>
  <c r="Y21" i="27"/>
  <c r="X21" i="27"/>
  <c r="W21" i="27"/>
  <c r="V21" i="27"/>
  <c r="U21" i="27"/>
  <c r="S21" i="27"/>
  <c r="R21" i="27"/>
  <c r="Q21" i="27"/>
  <c r="O21" i="27"/>
  <c r="N21" i="27"/>
  <c r="M21" i="27"/>
  <c r="L21" i="27"/>
  <c r="K21" i="27"/>
  <c r="J21" i="27"/>
  <c r="H21" i="27"/>
  <c r="F21" i="27"/>
  <c r="E21" i="27"/>
  <c r="D21" i="27"/>
  <c r="AF21" i="28"/>
  <c r="AE21" i="28"/>
  <c r="AD21" i="28"/>
  <c r="AC21" i="28"/>
  <c r="AB21" i="28"/>
  <c r="AA21" i="28"/>
  <c r="Y21" i="28"/>
  <c r="X21" i="28"/>
  <c r="W21" i="28"/>
  <c r="V21" i="28"/>
  <c r="U21" i="28"/>
  <c r="S21" i="28"/>
  <c r="R21" i="28"/>
  <c r="Q21" i="28"/>
  <c r="O21" i="28"/>
  <c r="N21" i="28"/>
  <c r="M21" i="28"/>
  <c r="L21" i="28"/>
  <c r="K21" i="28"/>
  <c r="J21" i="28"/>
  <c r="H21" i="28"/>
  <c r="F21" i="28"/>
  <c r="E21" i="28"/>
  <c r="D21" i="28"/>
  <c r="AF21" i="25"/>
  <c r="AE21" i="25"/>
  <c r="AD21" i="25"/>
  <c r="AC21" i="25"/>
  <c r="AB21" i="25"/>
  <c r="AA21" i="25"/>
  <c r="Y21" i="25"/>
  <c r="X21" i="25"/>
  <c r="W21" i="25"/>
  <c r="V21" i="25"/>
  <c r="U21" i="25"/>
  <c r="S21" i="25"/>
  <c r="R21" i="25"/>
  <c r="Q21" i="25"/>
  <c r="O21" i="25"/>
  <c r="N21" i="25"/>
  <c r="M21" i="25"/>
  <c r="L21" i="25"/>
  <c r="K21" i="25"/>
  <c r="J21" i="25"/>
  <c r="H21" i="25"/>
  <c r="F21" i="25"/>
  <c r="E21" i="25"/>
  <c r="D21" i="25"/>
  <c r="AF21" i="26"/>
  <c r="AE21" i="26"/>
  <c r="AD21" i="26"/>
  <c r="AC21" i="26"/>
  <c r="AB21" i="26"/>
  <c r="AA21" i="26"/>
  <c r="Y21" i="26"/>
  <c r="X21" i="26"/>
  <c r="W21" i="26"/>
  <c r="V21" i="26"/>
  <c r="U21" i="26"/>
  <c r="S21" i="26"/>
  <c r="R21" i="26"/>
  <c r="Q21" i="26"/>
  <c r="O21" i="26"/>
  <c r="N21" i="26"/>
  <c r="M21" i="26"/>
  <c r="L21" i="26"/>
  <c r="K21" i="26"/>
  <c r="J21" i="26"/>
  <c r="H21" i="26"/>
  <c r="F21" i="26"/>
  <c r="E21" i="26"/>
  <c r="D21" i="26"/>
  <c r="AF21" i="24"/>
  <c r="AE21" i="24"/>
  <c r="AD21" i="24"/>
  <c r="AC21" i="24"/>
  <c r="AB21" i="24"/>
  <c r="AA21" i="24"/>
  <c r="Y21" i="24"/>
  <c r="X21" i="24"/>
  <c r="W21" i="24"/>
  <c r="V21" i="24"/>
  <c r="U21" i="24"/>
  <c r="S21" i="24"/>
  <c r="R21" i="24"/>
  <c r="Q21" i="24"/>
  <c r="O21" i="24"/>
  <c r="N21" i="24"/>
  <c r="M21" i="24"/>
  <c r="L21" i="24"/>
  <c r="K21" i="24"/>
  <c r="J21" i="24"/>
  <c r="H21" i="24"/>
  <c r="F21" i="24"/>
  <c r="E21" i="24"/>
  <c r="D21" i="24"/>
  <c r="AF21" i="23"/>
  <c r="AE21" i="23"/>
  <c r="AD21" i="23"/>
  <c r="AC21" i="23"/>
  <c r="AB21" i="23"/>
  <c r="AA21" i="23"/>
  <c r="Y21" i="23"/>
  <c r="X21" i="23"/>
  <c r="W21" i="23"/>
  <c r="V21" i="23"/>
  <c r="U21" i="23"/>
  <c r="S21" i="23"/>
  <c r="R21" i="23"/>
  <c r="Q21" i="23"/>
  <c r="O21" i="23"/>
  <c r="N21" i="23"/>
  <c r="M21" i="23"/>
  <c r="L21" i="23"/>
  <c r="K21" i="23"/>
  <c r="J21" i="23"/>
  <c r="H21" i="23"/>
  <c r="F21" i="23"/>
  <c r="E21" i="23"/>
  <c r="D21" i="23"/>
  <c r="AF21" i="22"/>
  <c r="AE21" i="22"/>
  <c r="AD21" i="22"/>
  <c r="AC21" i="22"/>
  <c r="AB21" i="22"/>
  <c r="AA21" i="22"/>
  <c r="Y21" i="22"/>
  <c r="X21" i="22"/>
  <c r="W21" i="22"/>
  <c r="V21" i="22"/>
  <c r="U21" i="22"/>
  <c r="S21" i="22"/>
  <c r="R21" i="22"/>
  <c r="Q21" i="22"/>
  <c r="O21" i="22"/>
  <c r="N21" i="22"/>
  <c r="M21" i="22"/>
  <c r="L21" i="22"/>
  <c r="K21" i="22"/>
  <c r="J21" i="22"/>
  <c r="H21" i="22"/>
  <c r="F21" i="22"/>
  <c r="E21" i="22"/>
  <c r="D21" i="22"/>
  <c r="AF21" i="21"/>
  <c r="AE21" i="21"/>
  <c r="AD21" i="21"/>
  <c r="AC21" i="21"/>
  <c r="AB21" i="21"/>
  <c r="AA21" i="21"/>
  <c r="Y21" i="21"/>
  <c r="X21" i="21"/>
  <c r="W21" i="21"/>
  <c r="V21" i="21"/>
  <c r="U21" i="21"/>
  <c r="S21" i="21"/>
  <c r="R21" i="21"/>
  <c r="Q21" i="21"/>
  <c r="O21" i="21"/>
  <c r="N21" i="21"/>
  <c r="M21" i="21"/>
  <c r="L21" i="21"/>
  <c r="K21" i="21"/>
  <c r="J21" i="21"/>
  <c r="H21" i="21"/>
  <c r="F21" i="21"/>
  <c r="E21" i="21"/>
  <c r="D21" i="21"/>
  <c r="AF21" i="20"/>
  <c r="AE21" i="20"/>
  <c r="AD21" i="20"/>
  <c r="AC21" i="20"/>
  <c r="AB21" i="20"/>
  <c r="AA21" i="20"/>
  <c r="Y21" i="20"/>
  <c r="X21" i="20"/>
  <c r="W21" i="20"/>
  <c r="V21" i="20"/>
  <c r="U21" i="20"/>
  <c r="S21" i="20"/>
  <c r="R21" i="20"/>
  <c r="Q21" i="20"/>
  <c r="O21" i="20"/>
  <c r="N21" i="20"/>
  <c r="M21" i="20"/>
  <c r="L21" i="20"/>
  <c r="K21" i="20"/>
  <c r="J21" i="20"/>
  <c r="H21" i="20"/>
  <c r="F21" i="20"/>
  <c r="E21" i="20"/>
  <c r="D21" i="20"/>
  <c r="AF21" i="19"/>
  <c r="AE21" i="19"/>
  <c r="AD21" i="19"/>
  <c r="AC21" i="19"/>
  <c r="AB21" i="19"/>
  <c r="AA21" i="19"/>
  <c r="Y21" i="19"/>
  <c r="X21" i="19"/>
  <c r="W21" i="19"/>
  <c r="V21" i="19"/>
  <c r="U21" i="19"/>
  <c r="S21" i="19"/>
  <c r="R21" i="19"/>
  <c r="Q21" i="19"/>
  <c r="O21" i="19"/>
  <c r="N21" i="19"/>
  <c r="M21" i="19"/>
  <c r="L21" i="19"/>
  <c r="K21" i="19"/>
  <c r="J21" i="19"/>
  <c r="H21" i="19"/>
  <c r="F21" i="19"/>
  <c r="E21" i="19"/>
  <c r="D21" i="19"/>
  <c r="AF21" i="18"/>
  <c r="AE21" i="18"/>
  <c r="AD21" i="18"/>
  <c r="AC21" i="18"/>
  <c r="AB21" i="18"/>
  <c r="AA21" i="18"/>
  <c r="Y21" i="18"/>
  <c r="X21" i="18"/>
  <c r="W21" i="18"/>
  <c r="V21" i="18"/>
  <c r="U21" i="18"/>
  <c r="S21" i="18"/>
  <c r="R21" i="18"/>
  <c r="Q21" i="18"/>
  <c r="O21" i="18"/>
  <c r="N21" i="18"/>
  <c r="M21" i="18"/>
  <c r="L21" i="18"/>
  <c r="K21" i="18"/>
  <c r="J21" i="18"/>
  <c r="H21" i="18"/>
  <c r="F21" i="18"/>
  <c r="E21" i="18"/>
  <c r="D21" i="18"/>
  <c r="AF21" i="17"/>
  <c r="AE21" i="17"/>
  <c r="AD21" i="17"/>
  <c r="AC21" i="17"/>
  <c r="AB21" i="17"/>
  <c r="AA21" i="17"/>
  <c r="Y21" i="17"/>
  <c r="X21" i="17"/>
  <c r="W21" i="17"/>
  <c r="V21" i="17"/>
  <c r="U21" i="17"/>
  <c r="S21" i="17"/>
  <c r="R21" i="17"/>
  <c r="Q21" i="17"/>
  <c r="O21" i="17"/>
  <c r="N21" i="17"/>
  <c r="M21" i="17"/>
  <c r="L21" i="17"/>
  <c r="K21" i="17"/>
  <c r="J21" i="17"/>
  <c r="H21" i="17"/>
  <c r="F21" i="17"/>
  <c r="E21" i="17"/>
  <c r="D21" i="17"/>
  <c r="AF21" i="16"/>
  <c r="AE21" i="16"/>
  <c r="AD21" i="16"/>
  <c r="AC21" i="16"/>
  <c r="AB21" i="16"/>
  <c r="AA21" i="16"/>
  <c r="Y21" i="16"/>
  <c r="X21" i="16"/>
  <c r="W21" i="16"/>
  <c r="V21" i="16"/>
  <c r="U21" i="16"/>
  <c r="S21" i="16"/>
  <c r="R21" i="16"/>
  <c r="Q21" i="16"/>
  <c r="O21" i="16"/>
  <c r="N21" i="16"/>
  <c r="M21" i="16"/>
  <c r="L21" i="16"/>
  <c r="K21" i="16"/>
  <c r="J21" i="16"/>
  <c r="H21" i="16"/>
  <c r="F21" i="16"/>
  <c r="E21" i="16"/>
  <c r="D21" i="16"/>
  <c r="AF21" i="15"/>
  <c r="AE21" i="15"/>
  <c r="AD21" i="15"/>
  <c r="AC21" i="15"/>
  <c r="AB21" i="15"/>
  <c r="AA21" i="15"/>
  <c r="Y21" i="15"/>
  <c r="X21" i="15"/>
  <c r="W21" i="15"/>
  <c r="V21" i="15"/>
  <c r="U21" i="15"/>
  <c r="S21" i="15"/>
  <c r="R21" i="15"/>
  <c r="Q21" i="15"/>
  <c r="O21" i="15"/>
  <c r="N21" i="15"/>
  <c r="M21" i="15"/>
  <c r="L21" i="15"/>
  <c r="K21" i="15"/>
  <c r="J21" i="15"/>
  <c r="H21" i="15"/>
  <c r="F21" i="15"/>
  <c r="E21" i="15"/>
  <c r="D21" i="15"/>
  <c r="AF21" i="14"/>
  <c r="AE21" i="14"/>
  <c r="AD21" i="14"/>
  <c r="AC21" i="14"/>
  <c r="AB21" i="14"/>
  <c r="AA21" i="14"/>
  <c r="Y21" i="14"/>
  <c r="X21" i="14"/>
  <c r="W21" i="14"/>
  <c r="V21" i="14"/>
  <c r="U21" i="14"/>
  <c r="S21" i="14"/>
  <c r="R21" i="14"/>
  <c r="Q21" i="14"/>
  <c r="O21" i="14"/>
  <c r="N21" i="14"/>
  <c r="M21" i="14"/>
  <c r="L21" i="14"/>
  <c r="K21" i="14"/>
  <c r="J21" i="14"/>
  <c r="H21" i="14"/>
  <c r="F21" i="14"/>
  <c r="E21" i="14"/>
  <c r="D21" i="14"/>
  <c r="AF21" i="13"/>
  <c r="AE21" i="13"/>
  <c r="AD21" i="13"/>
  <c r="AC21" i="13"/>
  <c r="AB21" i="13"/>
  <c r="AA21" i="13"/>
  <c r="Y21" i="13"/>
  <c r="X21" i="13"/>
  <c r="W21" i="13"/>
  <c r="V21" i="13"/>
  <c r="U21" i="13"/>
  <c r="S21" i="13"/>
  <c r="R21" i="13"/>
  <c r="Q21" i="13"/>
  <c r="O21" i="13"/>
  <c r="N21" i="13"/>
  <c r="M21" i="13"/>
  <c r="L21" i="13"/>
  <c r="K21" i="13"/>
  <c r="J21" i="13"/>
  <c r="H21" i="13"/>
  <c r="F21" i="13"/>
  <c r="E21" i="13"/>
  <c r="D21" i="13"/>
  <c r="AF21" i="12"/>
  <c r="AE21" i="12"/>
  <c r="AD21" i="12"/>
  <c r="AC21" i="12"/>
  <c r="AB21" i="12"/>
  <c r="AA21" i="12"/>
  <c r="Y21" i="12"/>
  <c r="X21" i="12"/>
  <c r="W21" i="12"/>
  <c r="V21" i="12"/>
  <c r="U21" i="12"/>
  <c r="S21" i="12"/>
  <c r="R21" i="12"/>
  <c r="Q21" i="12"/>
  <c r="O21" i="12"/>
  <c r="N21" i="12"/>
  <c r="M21" i="12"/>
  <c r="L21" i="12"/>
  <c r="K21" i="12"/>
  <c r="J21" i="12"/>
  <c r="H21" i="12"/>
  <c r="F21" i="12"/>
  <c r="E21" i="12"/>
  <c r="D21" i="12"/>
  <c r="AF21" i="11"/>
  <c r="AE21" i="11"/>
  <c r="AD21" i="11"/>
  <c r="AC21" i="11"/>
  <c r="AB21" i="11"/>
  <c r="AA21" i="11"/>
  <c r="Y21" i="11"/>
  <c r="X21" i="11"/>
  <c r="W21" i="11"/>
  <c r="V21" i="11"/>
  <c r="U21" i="11"/>
  <c r="S21" i="11"/>
  <c r="R21" i="11"/>
  <c r="Q21" i="11"/>
  <c r="O21" i="11"/>
  <c r="N21" i="11"/>
  <c r="M21" i="11"/>
  <c r="L21" i="11"/>
  <c r="K21" i="11"/>
  <c r="J21" i="11"/>
  <c r="H21" i="11"/>
  <c r="F21" i="11"/>
  <c r="E21" i="11"/>
  <c r="D21" i="11"/>
  <c r="AF21" i="10"/>
  <c r="AE21" i="10"/>
  <c r="AD21" i="10"/>
  <c r="AC21" i="10"/>
  <c r="AB21" i="10"/>
  <c r="AA21" i="10"/>
  <c r="Y21" i="10"/>
  <c r="X21" i="10"/>
  <c r="W21" i="10"/>
  <c r="V21" i="10"/>
  <c r="U21" i="10"/>
  <c r="S21" i="10"/>
  <c r="R21" i="10"/>
  <c r="Q21" i="10"/>
  <c r="O21" i="10"/>
  <c r="N21" i="10"/>
  <c r="M21" i="10"/>
  <c r="L21" i="10"/>
  <c r="K21" i="10"/>
  <c r="J21" i="10"/>
  <c r="H21" i="10"/>
  <c r="F21" i="10"/>
  <c r="E21" i="10"/>
  <c r="D21" i="10"/>
  <c r="AF21" i="9"/>
  <c r="AE21" i="9"/>
  <c r="AD21" i="9"/>
  <c r="AC21" i="9"/>
  <c r="AB21" i="9"/>
  <c r="AA21" i="9"/>
  <c r="Y21" i="9"/>
  <c r="X21" i="9"/>
  <c r="W21" i="9"/>
  <c r="V21" i="9"/>
  <c r="U21" i="9"/>
  <c r="S21" i="9"/>
  <c r="R21" i="9"/>
  <c r="Q21" i="9"/>
  <c r="O21" i="9"/>
  <c r="N21" i="9"/>
  <c r="M21" i="9"/>
  <c r="L21" i="9"/>
  <c r="K21" i="9"/>
  <c r="J21" i="9"/>
  <c r="H21" i="9"/>
  <c r="F21" i="9"/>
  <c r="E21" i="9"/>
  <c r="D21" i="9"/>
  <c r="AF21" i="8"/>
  <c r="AE21" i="8"/>
  <c r="AD21" i="8"/>
  <c r="AC21" i="8"/>
  <c r="AB21" i="8"/>
  <c r="AA21" i="8"/>
  <c r="Y21" i="8"/>
  <c r="X21" i="8"/>
  <c r="W21" i="8"/>
  <c r="V21" i="8"/>
  <c r="U21" i="8"/>
  <c r="S21" i="8"/>
  <c r="R21" i="8"/>
  <c r="Q21" i="8"/>
  <c r="O21" i="8"/>
  <c r="N21" i="8"/>
  <c r="M21" i="8"/>
  <c r="L21" i="8"/>
  <c r="K21" i="8"/>
  <c r="J21" i="8"/>
  <c r="H21" i="8"/>
  <c r="F21" i="8"/>
  <c r="E21" i="8"/>
  <c r="D21" i="8"/>
  <c r="AF21" i="7"/>
  <c r="AE21" i="7"/>
  <c r="AD21" i="7"/>
  <c r="AC21" i="7"/>
  <c r="AB21" i="7"/>
  <c r="AA21" i="7"/>
  <c r="Y21" i="7"/>
  <c r="X21" i="7"/>
  <c r="W21" i="7"/>
  <c r="V21" i="7"/>
  <c r="U21" i="7"/>
  <c r="S21" i="7"/>
  <c r="R21" i="7"/>
  <c r="Q21" i="7"/>
  <c r="O21" i="7"/>
  <c r="N21" i="7"/>
  <c r="M21" i="7"/>
  <c r="L21" i="7"/>
  <c r="K21" i="7"/>
  <c r="J21" i="7"/>
  <c r="H21" i="7"/>
  <c r="F21" i="7"/>
  <c r="E21" i="7"/>
  <c r="D21" i="7"/>
  <c r="AF21" i="6"/>
  <c r="AE21" i="6"/>
  <c r="AD21" i="6"/>
  <c r="AC21" i="6"/>
  <c r="AB21" i="6"/>
  <c r="AA21" i="6"/>
  <c r="Y21" i="6"/>
  <c r="X21" i="6"/>
  <c r="W21" i="6"/>
  <c r="V21" i="6"/>
  <c r="U21" i="6"/>
  <c r="S21" i="6"/>
  <c r="R21" i="6"/>
  <c r="Q21" i="6"/>
  <c r="O21" i="6"/>
  <c r="N21" i="6"/>
  <c r="M21" i="6"/>
  <c r="L21" i="6"/>
  <c r="K21" i="6"/>
  <c r="J21" i="6"/>
  <c r="H21" i="6"/>
  <c r="F21" i="6"/>
  <c r="E21" i="6"/>
  <c r="D21" i="6"/>
  <c r="AF21" i="34"/>
  <c r="AE21" i="34"/>
  <c r="AD21" i="34"/>
  <c r="AC21" i="34"/>
  <c r="AB21" i="34"/>
  <c r="AA21" i="34"/>
  <c r="Y21" i="34"/>
  <c r="X21" i="34"/>
  <c r="W21" i="34"/>
  <c r="V21" i="34"/>
  <c r="U21" i="34"/>
  <c r="S21" i="34"/>
  <c r="R21" i="34"/>
  <c r="Q21" i="34"/>
  <c r="O21" i="34"/>
  <c r="N21" i="34"/>
  <c r="M21" i="34"/>
  <c r="L21" i="34"/>
  <c r="K21" i="34"/>
  <c r="J21" i="34"/>
  <c r="H21" i="34"/>
  <c r="F21" i="34"/>
  <c r="E21" i="34"/>
  <c r="D21" i="34"/>
  <c r="AF21" i="5"/>
  <c r="AE21" i="5"/>
  <c r="AD21" i="5"/>
  <c r="AC21" i="5"/>
  <c r="AB21" i="5"/>
  <c r="AA21" i="5"/>
  <c r="Y21" i="5"/>
  <c r="X21" i="5"/>
  <c r="W21" i="5"/>
  <c r="V21" i="5"/>
  <c r="U21" i="5"/>
  <c r="S21" i="5"/>
  <c r="R21" i="5"/>
  <c r="Q21" i="5"/>
  <c r="O21" i="5"/>
  <c r="N21" i="5"/>
  <c r="M21" i="5"/>
  <c r="L21" i="5"/>
  <c r="K21" i="5"/>
  <c r="J21" i="5"/>
  <c r="H21" i="5"/>
  <c r="F21" i="5"/>
  <c r="E21" i="5"/>
  <c r="D21" i="5"/>
  <c r="AF21" i="4"/>
  <c r="AE21" i="4"/>
  <c r="AD21" i="4"/>
  <c r="AC21" i="4"/>
  <c r="AB21" i="4"/>
  <c r="AA21" i="4"/>
  <c r="Y21" i="4"/>
  <c r="X21" i="4"/>
  <c r="W21" i="4"/>
  <c r="V21" i="4"/>
  <c r="U21" i="4"/>
  <c r="S21" i="4"/>
  <c r="R21" i="4"/>
  <c r="Q21" i="4"/>
  <c r="O21" i="4"/>
  <c r="N21" i="4"/>
  <c r="M21" i="4"/>
  <c r="L21" i="4"/>
  <c r="K21" i="4"/>
  <c r="J21" i="4"/>
  <c r="H21" i="4"/>
  <c r="F21" i="4"/>
  <c r="E21" i="4"/>
  <c r="D21" i="4"/>
  <c r="AA21" i="3"/>
  <c r="AB21" i="3"/>
  <c r="AC21" i="3"/>
  <c r="AD21" i="3"/>
  <c r="AE21" i="3"/>
  <c r="AF21" i="3"/>
  <c r="V21" i="3"/>
  <c r="W21" i="3"/>
  <c r="X21" i="3"/>
  <c r="Y21" i="3"/>
  <c r="U21" i="3"/>
  <c r="S21" i="3"/>
  <c r="R21" i="3"/>
  <c r="Q21" i="3"/>
  <c r="O21" i="3"/>
  <c r="N21" i="3"/>
  <c r="M21" i="3"/>
  <c r="L21" i="3"/>
  <c r="K21" i="3"/>
  <c r="J21" i="3"/>
  <c r="H21" i="3"/>
  <c r="F21" i="3"/>
  <c r="E21" i="3"/>
  <c r="D21" i="3"/>
  <c r="AF21" i="2"/>
  <c r="AE21" i="2"/>
  <c r="AD21" i="2"/>
  <c r="AC21" i="2"/>
  <c r="AB21" i="2"/>
  <c r="AA21" i="2"/>
  <c r="Y21" i="2"/>
  <c r="X21" i="2"/>
  <c r="W21" i="2"/>
  <c r="V21" i="2"/>
  <c r="U21" i="2"/>
  <c r="S21" i="2"/>
  <c r="R21" i="2"/>
  <c r="Q21" i="2"/>
  <c r="AF12" i="2"/>
  <c r="AE12" i="2"/>
  <c r="AE14" i="2" s="1"/>
  <c r="AD12" i="2"/>
  <c r="AD14" i="2" s="1"/>
  <c r="AC12" i="2"/>
  <c r="AC14" i="2" s="1"/>
  <c r="AB12" i="2"/>
  <c r="AB14" i="2" s="1"/>
  <c r="AA12" i="2"/>
  <c r="AA14" i="2" s="1"/>
  <c r="Y12" i="2"/>
  <c r="Y14" i="2" s="1"/>
  <c r="X12" i="2"/>
  <c r="W12" i="2"/>
  <c r="V12" i="2"/>
  <c r="V14" i="2" s="1"/>
  <c r="U12" i="2"/>
  <c r="U14" i="2" s="1"/>
  <c r="S12" i="2"/>
  <c r="S14" i="2" s="1"/>
  <c r="R12" i="2"/>
  <c r="R14" i="2" s="1"/>
  <c r="Q12" i="2"/>
  <c r="Q14" i="2" s="1"/>
  <c r="O12" i="2"/>
  <c r="O14" i="2" s="1"/>
  <c r="N12" i="2"/>
  <c r="N14" i="2" s="1"/>
  <c r="M12" i="2"/>
  <c r="M14" i="2" s="1"/>
  <c r="L12" i="2"/>
  <c r="K12" i="2"/>
  <c r="K14" i="2" s="1"/>
  <c r="J12" i="2"/>
  <c r="J14" i="2" s="1"/>
  <c r="H12" i="2"/>
  <c r="H14" i="2" s="1"/>
  <c r="F12" i="2"/>
  <c r="F14" i="2" s="1"/>
  <c r="E12" i="2"/>
  <c r="E14" i="2" s="1"/>
  <c r="D12" i="2"/>
  <c r="AF14" i="2"/>
  <c r="X14" i="2"/>
  <c r="W14" i="2"/>
  <c r="L14" i="2"/>
  <c r="D14" i="2"/>
  <c r="AF12" i="38"/>
  <c r="AF14" i="38" s="1"/>
  <c r="AE12" i="38"/>
  <c r="AE14" i="38" s="1"/>
  <c r="AD12" i="38"/>
  <c r="AD14" i="38" s="1"/>
  <c r="AC12" i="38"/>
  <c r="AC14" i="38" s="1"/>
  <c r="AB12" i="38"/>
  <c r="AB14" i="38" s="1"/>
  <c r="AA12" i="38"/>
  <c r="AA14" i="38" s="1"/>
  <c r="Y12" i="38"/>
  <c r="Y14" i="38" s="1"/>
  <c r="X12" i="38"/>
  <c r="X14" i="38" s="1"/>
  <c r="W12" i="38"/>
  <c r="W14" i="38" s="1"/>
  <c r="V12" i="38"/>
  <c r="V14" i="38" s="1"/>
  <c r="U12" i="38"/>
  <c r="U14" i="38" s="1"/>
  <c r="S12" i="38"/>
  <c r="S14" i="38" s="1"/>
  <c r="R12" i="38"/>
  <c r="R14" i="38" s="1"/>
  <c r="Q12" i="38"/>
  <c r="Q14" i="38" s="1"/>
  <c r="O12" i="38"/>
  <c r="O14" i="38" s="1"/>
  <c r="N12" i="38"/>
  <c r="N14" i="38" s="1"/>
  <c r="M12" i="38"/>
  <c r="M14" i="38" s="1"/>
  <c r="L12" i="38"/>
  <c r="L14" i="38" s="1"/>
  <c r="K12" i="38"/>
  <c r="K14" i="38" s="1"/>
  <c r="J12" i="38"/>
  <c r="J14" i="38" s="1"/>
  <c r="H12" i="38"/>
  <c r="H14" i="38" s="1"/>
  <c r="F12" i="38"/>
  <c r="F14" i="38" s="1"/>
  <c r="E12" i="38"/>
  <c r="E14" i="38" s="1"/>
  <c r="D12" i="38"/>
  <c r="D14" i="38" s="1"/>
  <c r="AF12" i="33"/>
  <c r="AF14" i="33" s="1"/>
  <c r="AE12" i="33"/>
  <c r="AE14" i="33" s="1"/>
  <c r="AD12" i="33"/>
  <c r="AD14" i="33" s="1"/>
  <c r="AC12" i="33"/>
  <c r="AC14" i="33" s="1"/>
  <c r="AB12" i="33"/>
  <c r="AB14" i="33" s="1"/>
  <c r="AA12" i="33"/>
  <c r="AA14" i="33" s="1"/>
  <c r="Y12" i="33"/>
  <c r="Y14" i="33" s="1"/>
  <c r="X12" i="33"/>
  <c r="X14" i="33" s="1"/>
  <c r="W12" i="33"/>
  <c r="W14" i="33" s="1"/>
  <c r="V12" i="33"/>
  <c r="V14" i="33" s="1"/>
  <c r="U12" i="33"/>
  <c r="U14" i="33" s="1"/>
  <c r="S12" i="33"/>
  <c r="S14" i="33" s="1"/>
  <c r="R12" i="33"/>
  <c r="R14" i="33" s="1"/>
  <c r="Q12" i="33"/>
  <c r="Q14" i="33" s="1"/>
  <c r="O12" i="33"/>
  <c r="O14" i="33" s="1"/>
  <c r="N12" i="33"/>
  <c r="N14" i="33" s="1"/>
  <c r="M12" i="33"/>
  <c r="M14" i="33" s="1"/>
  <c r="L12" i="33"/>
  <c r="L14" i="33" s="1"/>
  <c r="K12" i="33"/>
  <c r="K14" i="33" s="1"/>
  <c r="J12" i="33"/>
  <c r="J14" i="33" s="1"/>
  <c r="H12" i="33"/>
  <c r="H14" i="33" s="1"/>
  <c r="F12" i="33"/>
  <c r="F14" i="33" s="1"/>
  <c r="E12" i="33"/>
  <c r="E14" i="33" s="1"/>
  <c r="D12" i="33"/>
  <c r="D14" i="33" s="1"/>
  <c r="AF12" i="36"/>
  <c r="AF14" i="36" s="1"/>
  <c r="AE12" i="36"/>
  <c r="AE14" i="36" s="1"/>
  <c r="AD12" i="36"/>
  <c r="AD14" i="36" s="1"/>
  <c r="AC12" i="36"/>
  <c r="AC14" i="36" s="1"/>
  <c r="AB12" i="36"/>
  <c r="AB14" i="36" s="1"/>
  <c r="AA12" i="36"/>
  <c r="AA14" i="36" s="1"/>
  <c r="Y12" i="36"/>
  <c r="Y14" i="36" s="1"/>
  <c r="X12" i="36"/>
  <c r="X14" i="36" s="1"/>
  <c r="W12" i="36"/>
  <c r="W14" i="36" s="1"/>
  <c r="V12" i="36"/>
  <c r="V14" i="36" s="1"/>
  <c r="U12" i="36"/>
  <c r="U14" i="36" s="1"/>
  <c r="S12" i="36"/>
  <c r="S14" i="36" s="1"/>
  <c r="R12" i="36"/>
  <c r="R14" i="36" s="1"/>
  <c r="Q12" i="36"/>
  <c r="Q14" i="36" s="1"/>
  <c r="O12" i="36"/>
  <c r="O14" i="36" s="1"/>
  <c r="N12" i="36"/>
  <c r="N14" i="36" s="1"/>
  <c r="M12" i="36"/>
  <c r="M14" i="36" s="1"/>
  <c r="L12" i="36"/>
  <c r="L14" i="36" s="1"/>
  <c r="K12" i="36"/>
  <c r="K14" i="36" s="1"/>
  <c r="J12" i="36"/>
  <c r="J14" i="36" s="1"/>
  <c r="H12" i="36"/>
  <c r="H14" i="36" s="1"/>
  <c r="F12" i="36"/>
  <c r="F14" i="36" s="1"/>
  <c r="E12" i="36"/>
  <c r="E14" i="36" s="1"/>
  <c r="D12" i="36"/>
  <c r="D14" i="36" s="1"/>
  <c r="AF12" i="30"/>
  <c r="AF14" i="30" s="1"/>
  <c r="AE12" i="30"/>
  <c r="AE14" i="30" s="1"/>
  <c r="AD12" i="30"/>
  <c r="AD14" i="30" s="1"/>
  <c r="AC12" i="30"/>
  <c r="AC14" i="30" s="1"/>
  <c r="AB12" i="30"/>
  <c r="AB14" i="30" s="1"/>
  <c r="AA12" i="30"/>
  <c r="AA14" i="30" s="1"/>
  <c r="Y12" i="30"/>
  <c r="Y14" i="30" s="1"/>
  <c r="X12" i="30"/>
  <c r="X14" i="30" s="1"/>
  <c r="W12" i="30"/>
  <c r="W14" i="30" s="1"/>
  <c r="V12" i="30"/>
  <c r="V14" i="30" s="1"/>
  <c r="U12" i="30"/>
  <c r="U14" i="30" s="1"/>
  <c r="S12" i="30"/>
  <c r="S14" i="30" s="1"/>
  <c r="R12" i="30"/>
  <c r="R14" i="30" s="1"/>
  <c r="Q12" i="30"/>
  <c r="Q14" i="30" s="1"/>
  <c r="O12" i="30"/>
  <c r="O14" i="30" s="1"/>
  <c r="N12" i="30"/>
  <c r="N14" i="30" s="1"/>
  <c r="M12" i="30"/>
  <c r="M14" i="30" s="1"/>
  <c r="L12" i="30"/>
  <c r="L14" i="30" s="1"/>
  <c r="K12" i="30"/>
  <c r="K14" i="30" s="1"/>
  <c r="J12" i="30"/>
  <c r="J14" i="30" s="1"/>
  <c r="H12" i="30"/>
  <c r="H14" i="30" s="1"/>
  <c r="F12" i="30"/>
  <c r="F14" i="30" s="1"/>
  <c r="E12" i="30"/>
  <c r="E14" i="30" s="1"/>
  <c r="D12" i="30"/>
  <c r="D14" i="30" s="1"/>
  <c r="AF12" i="35"/>
  <c r="AF14" i="35" s="1"/>
  <c r="AE12" i="35"/>
  <c r="AE14" i="35" s="1"/>
  <c r="AD12" i="35"/>
  <c r="AD14" i="35" s="1"/>
  <c r="AC12" i="35"/>
  <c r="AC14" i="35" s="1"/>
  <c r="AB12" i="35"/>
  <c r="AB14" i="35" s="1"/>
  <c r="AA12" i="35"/>
  <c r="AA14" i="35" s="1"/>
  <c r="Y12" i="35"/>
  <c r="Y14" i="35" s="1"/>
  <c r="X12" i="35"/>
  <c r="X14" i="35" s="1"/>
  <c r="W12" i="35"/>
  <c r="W14" i="35" s="1"/>
  <c r="V12" i="35"/>
  <c r="V14" i="35" s="1"/>
  <c r="U12" i="35"/>
  <c r="U14" i="35" s="1"/>
  <c r="S12" i="35"/>
  <c r="S14" i="35" s="1"/>
  <c r="R12" i="35"/>
  <c r="R14" i="35" s="1"/>
  <c r="Q12" i="35"/>
  <c r="Q14" i="35" s="1"/>
  <c r="O12" i="35"/>
  <c r="O14" i="35" s="1"/>
  <c r="N12" i="35"/>
  <c r="N14" i="35" s="1"/>
  <c r="M12" i="35"/>
  <c r="M14" i="35" s="1"/>
  <c r="L12" i="35"/>
  <c r="L14" i="35" s="1"/>
  <c r="K12" i="35"/>
  <c r="K14" i="35" s="1"/>
  <c r="J12" i="35"/>
  <c r="J14" i="35" s="1"/>
  <c r="H12" i="35"/>
  <c r="H14" i="35" s="1"/>
  <c r="F12" i="35"/>
  <c r="F14" i="35" s="1"/>
  <c r="E12" i="35"/>
  <c r="E14" i="35" s="1"/>
  <c r="D12" i="35"/>
  <c r="D14" i="35" s="1"/>
  <c r="AF12" i="32"/>
  <c r="AF14" i="32" s="1"/>
  <c r="AE12" i="32"/>
  <c r="AE14" i="32" s="1"/>
  <c r="AD12" i="32"/>
  <c r="AD14" i="32" s="1"/>
  <c r="AC12" i="32"/>
  <c r="AC14" i="32" s="1"/>
  <c r="AB12" i="32"/>
  <c r="AB14" i="32" s="1"/>
  <c r="AA12" i="32"/>
  <c r="AA14" i="32" s="1"/>
  <c r="Y12" i="32"/>
  <c r="Y14" i="32" s="1"/>
  <c r="X12" i="32"/>
  <c r="X14" i="32" s="1"/>
  <c r="W12" i="32"/>
  <c r="W14" i="32" s="1"/>
  <c r="V12" i="32"/>
  <c r="V14" i="32" s="1"/>
  <c r="U12" i="32"/>
  <c r="U14" i="32" s="1"/>
  <c r="S12" i="32"/>
  <c r="S14" i="32" s="1"/>
  <c r="R12" i="32"/>
  <c r="R14" i="32" s="1"/>
  <c r="Q12" i="32"/>
  <c r="Q14" i="32" s="1"/>
  <c r="O12" i="32"/>
  <c r="O14" i="32" s="1"/>
  <c r="N12" i="32"/>
  <c r="N14" i="32" s="1"/>
  <c r="M12" i="32"/>
  <c r="M14" i="32" s="1"/>
  <c r="L12" i="32"/>
  <c r="L14" i="32" s="1"/>
  <c r="K12" i="32"/>
  <c r="K14" i="32" s="1"/>
  <c r="J12" i="32"/>
  <c r="J14" i="32" s="1"/>
  <c r="H12" i="32"/>
  <c r="H14" i="32" s="1"/>
  <c r="F12" i="32"/>
  <c r="F14" i="32" s="1"/>
  <c r="E12" i="32"/>
  <c r="E14" i="32" s="1"/>
  <c r="D12" i="32"/>
  <c r="D14" i="32" s="1"/>
  <c r="AF12" i="31"/>
  <c r="AF14" i="31" s="1"/>
  <c r="AE12" i="31"/>
  <c r="AE14" i="31" s="1"/>
  <c r="AD12" i="31"/>
  <c r="AD14" i="31" s="1"/>
  <c r="AC12" i="31"/>
  <c r="AC14" i="31" s="1"/>
  <c r="AB12" i="31"/>
  <c r="AB14" i="31" s="1"/>
  <c r="AA12" i="31"/>
  <c r="AA14" i="31" s="1"/>
  <c r="Y12" i="31"/>
  <c r="Y14" i="31" s="1"/>
  <c r="X12" i="31"/>
  <c r="X14" i="31" s="1"/>
  <c r="W12" i="31"/>
  <c r="W14" i="31" s="1"/>
  <c r="V12" i="31"/>
  <c r="V14" i="31" s="1"/>
  <c r="U12" i="31"/>
  <c r="U14" i="31" s="1"/>
  <c r="S12" i="31"/>
  <c r="S14" i="31" s="1"/>
  <c r="R12" i="31"/>
  <c r="R14" i="31" s="1"/>
  <c r="Q12" i="31"/>
  <c r="Q14" i="31" s="1"/>
  <c r="O12" i="31"/>
  <c r="O14" i="31" s="1"/>
  <c r="N12" i="31"/>
  <c r="N14" i="31" s="1"/>
  <c r="M12" i="31"/>
  <c r="M14" i="31" s="1"/>
  <c r="L12" i="31"/>
  <c r="L14" i="31" s="1"/>
  <c r="K12" i="31"/>
  <c r="K14" i="31" s="1"/>
  <c r="J12" i="31"/>
  <c r="J14" i="31" s="1"/>
  <c r="H12" i="31"/>
  <c r="H14" i="31" s="1"/>
  <c r="F12" i="31"/>
  <c r="F14" i="31" s="1"/>
  <c r="E12" i="31"/>
  <c r="E14" i="31" s="1"/>
  <c r="D12" i="31"/>
  <c r="D14" i="31" s="1"/>
  <c r="AF12" i="29"/>
  <c r="AF14" i="29" s="1"/>
  <c r="AE12" i="29"/>
  <c r="AE14" i="29" s="1"/>
  <c r="AD12" i="29"/>
  <c r="AD14" i="29" s="1"/>
  <c r="AC12" i="29"/>
  <c r="AC14" i="29" s="1"/>
  <c r="AB12" i="29"/>
  <c r="AB14" i="29" s="1"/>
  <c r="AA12" i="29"/>
  <c r="AA14" i="29" s="1"/>
  <c r="Y12" i="29"/>
  <c r="Y14" i="29" s="1"/>
  <c r="X12" i="29"/>
  <c r="X14" i="29" s="1"/>
  <c r="W12" i="29"/>
  <c r="W14" i="29" s="1"/>
  <c r="V12" i="29"/>
  <c r="V14" i="29" s="1"/>
  <c r="U12" i="29"/>
  <c r="U14" i="29" s="1"/>
  <c r="S12" i="29"/>
  <c r="S14" i="29" s="1"/>
  <c r="R12" i="29"/>
  <c r="R14" i="29" s="1"/>
  <c r="Q12" i="29"/>
  <c r="Q14" i="29" s="1"/>
  <c r="O12" i="29"/>
  <c r="O14" i="29" s="1"/>
  <c r="N12" i="29"/>
  <c r="N14" i="29" s="1"/>
  <c r="M12" i="29"/>
  <c r="M14" i="29" s="1"/>
  <c r="L12" i="29"/>
  <c r="L14" i="29" s="1"/>
  <c r="K12" i="29"/>
  <c r="K14" i="29" s="1"/>
  <c r="J12" i="29"/>
  <c r="J14" i="29" s="1"/>
  <c r="H12" i="29"/>
  <c r="H14" i="29" s="1"/>
  <c r="F12" i="29"/>
  <c r="F14" i="29" s="1"/>
  <c r="E12" i="29"/>
  <c r="E14" i="29" s="1"/>
  <c r="D12" i="29"/>
  <c r="D14" i="29" s="1"/>
  <c r="AF12" i="27"/>
  <c r="AF14" i="27" s="1"/>
  <c r="AE12" i="27"/>
  <c r="AE14" i="27" s="1"/>
  <c r="AD12" i="27"/>
  <c r="AD14" i="27" s="1"/>
  <c r="AC12" i="27"/>
  <c r="AC14" i="27" s="1"/>
  <c r="AB12" i="27"/>
  <c r="AB14" i="27" s="1"/>
  <c r="AA12" i="27"/>
  <c r="AA14" i="27" s="1"/>
  <c r="Y12" i="27"/>
  <c r="Y14" i="27" s="1"/>
  <c r="X12" i="27"/>
  <c r="X14" i="27" s="1"/>
  <c r="W12" i="27"/>
  <c r="W14" i="27" s="1"/>
  <c r="V12" i="27"/>
  <c r="V14" i="27" s="1"/>
  <c r="U12" i="27"/>
  <c r="U14" i="27" s="1"/>
  <c r="S12" i="27"/>
  <c r="S14" i="27" s="1"/>
  <c r="R12" i="27"/>
  <c r="R14" i="27" s="1"/>
  <c r="Q12" i="27"/>
  <c r="Q14" i="27" s="1"/>
  <c r="O12" i="27"/>
  <c r="O14" i="27" s="1"/>
  <c r="N12" i="27"/>
  <c r="N14" i="27" s="1"/>
  <c r="M12" i="27"/>
  <c r="M14" i="27" s="1"/>
  <c r="L12" i="27"/>
  <c r="L14" i="27" s="1"/>
  <c r="K12" i="27"/>
  <c r="K14" i="27" s="1"/>
  <c r="J12" i="27"/>
  <c r="J14" i="27" s="1"/>
  <c r="H12" i="27"/>
  <c r="H14" i="27" s="1"/>
  <c r="F12" i="27"/>
  <c r="F14" i="27" s="1"/>
  <c r="E12" i="27"/>
  <c r="E14" i="27" s="1"/>
  <c r="D12" i="27"/>
  <c r="D14" i="27" s="1"/>
  <c r="AF12" i="28"/>
  <c r="AF14" i="28" s="1"/>
  <c r="AE12" i="28"/>
  <c r="AE14" i="28" s="1"/>
  <c r="AD12" i="28"/>
  <c r="AD14" i="28" s="1"/>
  <c r="AC12" i="28"/>
  <c r="AC14" i="28" s="1"/>
  <c r="AB12" i="28"/>
  <c r="AB14" i="28" s="1"/>
  <c r="AA12" i="28"/>
  <c r="AA14" i="28" s="1"/>
  <c r="Y12" i="28"/>
  <c r="Y14" i="28" s="1"/>
  <c r="X12" i="28"/>
  <c r="X14" i="28" s="1"/>
  <c r="W12" i="28"/>
  <c r="W14" i="28" s="1"/>
  <c r="V12" i="28"/>
  <c r="V14" i="28" s="1"/>
  <c r="U12" i="28"/>
  <c r="U14" i="28" s="1"/>
  <c r="S12" i="28"/>
  <c r="S14" i="28" s="1"/>
  <c r="R12" i="28"/>
  <c r="R14" i="28" s="1"/>
  <c r="Q12" i="28"/>
  <c r="Q14" i="28" s="1"/>
  <c r="O12" i="28"/>
  <c r="O14" i="28" s="1"/>
  <c r="N12" i="28"/>
  <c r="N14" i="28" s="1"/>
  <c r="M12" i="28"/>
  <c r="M14" i="28" s="1"/>
  <c r="L12" i="28"/>
  <c r="L14" i="28" s="1"/>
  <c r="K12" i="28"/>
  <c r="K14" i="28" s="1"/>
  <c r="J12" i="28"/>
  <c r="J14" i="28" s="1"/>
  <c r="H12" i="28"/>
  <c r="H14" i="28" s="1"/>
  <c r="F12" i="28"/>
  <c r="F14" i="28" s="1"/>
  <c r="E12" i="28"/>
  <c r="E14" i="28" s="1"/>
  <c r="D12" i="28"/>
  <c r="D14" i="28" s="1"/>
  <c r="AF12" i="25"/>
  <c r="AF14" i="25" s="1"/>
  <c r="AE12" i="25"/>
  <c r="AE14" i="25" s="1"/>
  <c r="AD12" i="25"/>
  <c r="AD14" i="25" s="1"/>
  <c r="AC12" i="25"/>
  <c r="AC14" i="25" s="1"/>
  <c r="AB12" i="25"/>
  <c r="AB14" i="25" s="1"/>
  <c r="AA12" i="25"/>
  <c r="AA14" i="25" s="1"/>
  <c r="Y12" i="25"/>
  <c r="Y14" i="25" s="1"/>
  <c r="X12" i="25"/>
  <c r="X14" i="25" s="1"/>
  <c r="W12" i="25"/>
  <c r="W14" i="25" s="1"/>
  <c r="V12" i="25"/>
  <c r="V14" i="25" s="1"/>
  <c r="U12" i="25"/>
  <c r="U14" i="25" s="1"/>
  <c r="S12" i="25"/>
  <c r="S14" i="25" s="1"/>
  <c r="R12" i="25"/>
  <c r="R14" i="25" s="1"/>
  <c r="Q12" i="25"/>
  <c r="Q14" i="25" s="1"/>
  <c r="O12" i="25"/>
  <c r="O14" i="25" s="1"/>
  <c r="N12" i="25"/>
  <c r="N14" i="25" s="1"/>
  <c r="M12" i="25"/>
  <c r="M14" i="25" s="1"/>
  <c r="L12" i="25"/>
  <c r="L14" i="25" s="1"/>
  <c r="K12" i="25"/>
  <c r="K14" i="25" s="1"/>
  <c r="J12" i="25"/>
  <c r="J14" i="25" s="1"/>
  <c r="H12" i="25"/>
  <c r="H14" i="25" s="1"/>
  <c r="F12" i="25"/>
  <c r="F14" i="25" s="1"/>
  <c r="E12" i="25"/>
  <c r="E14" i="25" s="1"/>
  <c r="D12" i="25"/>
  <c r="D14" i="25" s="1"/>
  <c r="AF12" i="26"/>
  <c r="AF14" i="26" s="1"/>
  <c r="AE12" i="26"/>
  <c r="AE14" i="26" s="1"/>
  <c r="AD12" i="26"/>
  <c r="AD14" i="26" s="1"/>
  <c r="AC12" i="26"/>
  <c r="AC14" i="26" s="1"/>
  <c r="AB12" i="26"/>
  <c r="AB14" i="26" s="1"/>
  <c r="AA12" i="26"/>
  <c r="AA14" i="26" s="1"/>
  <c r="Y12" i="26"/>
  <c r="Y14" i="26" s="1"/>
  <c r="X12" i="26"/>
  <c r="X14" i="26" s="1"/>
  <c r="W12" i="26"/>
  <c r="W14" i="26" s="1"/>
  <c r="V12" i="26"/>
  <c r="V14" i="26" s="1"/>
  <c r="U12" i="26"/>
  <c r="U14" i="26" s="1"/>
  <c r="S12" i="26"/>
  <c r="S14" i="26" s="1"/>
  <c r="R12" i="26"/>
  <c r="R14" i="26" s="1"/>
  <c r="Q12" i="26"/>
  <c r="Q14" i="26" s="1"/>
  <c r="O12" i="26"/>
  <c r="O14" i="26" s="1"/>
  <c r="N12" i="26"/>
  <c r="N14" i="26" s="1"/>
  <c r="M12" i="26"/>
  <c r="M14" i="26" s="1"/>
  <c r="L12" i="26"/>
  <c r="L14" i="26" s="1"/>
  <c r="K12" i="26"/>
  <c r="K14" i="26" s="1"/>
  <c r="J12" i="26"/>
  <c r="J14" i="26" s="1"/>
  <c r="H12" i="26"/>
  <c r="H14" i="26" s="1"/>
  <c r="F12" i="26"/>
  <c r="F14" i="26" s="1"/>
  <c r="E12" i="26"/>
  <c r="E14" i="26" s="1"/>
  <c r="D12" i="26"/>
  <c r="D14" i="26" s="1"/>
  <c r="AF12" i="24"/>
  <c r="AF14" i="24" s="1"/>
  <c r="AE12" i="24"/>
  <c r="AE14" i="24" s="1"/>
  <c r="AD12" i="24"/>
  <c r="AD14" i="24" s="1"/>
  <c r="AC12" i="24"/>
  <c r="AC14" i="24" s="1"/>
  <c r="AB12" i="24"/>
  <c r="AB14" i="24" s="1"/>
  <c r="AA12" i="24"/>
  <c r="AA14" i="24" s="1"/>
  <c r="Y12" i="24"/>
  <c r="Y14" i="24" s="1"/>
  <c r="X12" i="24"/>
  <c r="X14" i="24" s="1"/>
  <c r="W12" i="24"/>
  <c r="W14" i="24" s="1"/>
  <c r="V12" i="24"/>
  <c r="V14" i="24" s="1"/>
  <c r="U12" i="24"/>
  <c r="U14" i="24" s="1"/>
  <c r="S12" i="24"/>
  <c r="S14" i="24" s="1"/>
  <c r="R12" i="24"/>
  <c r="R14" i="24" s="1"/>
  <c r="Q12" i="24"/>
  <c r="Q14" i="24" s="1"/>
  <c r="O12" i="24"/>
  <c r="O14" i="24" s="1"/>
  <c r="N12" i="24"/>
  <c r="N14" i="24" s="1"/>
  <c r="M12" i="24"/>
  <c r="M14" i="24" s="1"/>
  <c r="L12" i="24"/>
  <c r="L14" i="24" s="1"/>
  <c r="K12" i="24"/>
  <c r="K14" i="24" s="1"/>
  <c r="J12" i="24"/>
  <c r="J14" i="24" s="1"/>
  <c r="H12" i="24"/>
  <c r="H14" i="24" s="1"/>
  <c r="F12" i="24"/>
  <c r="F14" i="24" s="1"/>
  <c r="E12" i="24"/>
  <c r="E14" i="24" s="1"/>
  <c r="D12" i="24"/>
  <c r="D14" i="24" s="1"/>
  <c r="AF12" i="23"/>
  <c r="AF14" i="23" s="1"/>
  <c r="AE12" i="23"/>
  <c r="AE14" i="23" s="1"/>
  <c r="AD12" i="23"/>
  <c r="AD14" i="23" s="1"/>
  <c r="AC12" i="23"/>
  <c r="AC14" i="23" s="1"/>
  <c r="AB12" i="23"/>
  <c r="AB14" i="23" s="1"/>
  <c r="AA12" i="23"/>
  <c r="AA14" i="23" s="1"/>
  <c r="Y12" i="23"/>
  <c r="Y14" i="23" s="1"/>
  <c r="X12" i="23"/>
  <c r="X14" i="23" s="1"/>
  <c r="W12" i="23"/>
  <c r="W14" i="23" s="1"/>
  <c r="V12" i="23"/>
  <c r="V14" i="23" s="1"/>
  <c r="U12" i="23"/>
  <c r="U14" i="23" s="1"/>
  <c r="S12" i="23"/>
  <c r="S14" i="23" s="1"/>
  <c r="R12" i="23"/>
  <c r="R14" i="23" s="1"/>
  <c r="Q12" i="23"/>
  <c r="Q14" i="23" s="1"/>
  <c r="O12" i="23"/>
  <c r="O14" i="23" s="1"/>
  <c r="N12" i="23"/>
  <c r="N14" i="23" s="1"/>
  <c r="M12" i="23"/>
  <c r="M14" i="23" s="1"/>
  <c r="L12" i="23"/>
  <c r="L14" i="23" s="1"/>
  <c r="K12" i="23"/>
  <c r="K14" i="23" s="1"/>
  <c r="J12" i="23"/>
  <c r="J14" i="23" s="1"/>
  <c r="H12" i="23"/>
  <c r="H14" i="23" s="1"/>
  <c r="F12" i="23"/>
  <c r="F14" i="23" s="1"/>
  <c r="E12" i="23"/>
  <c r="E14" i="23" s="1"/>
  <c r="D12" i="23"/>
  <c r="D14" i="23" s="1"/>
  <c r="AF12" i="22"/>
  <c r="AF14" i="22" s="1"/>
  <c r="AE12" i="22"/>
  <c r="AE14" i="22" s="1"/>
  <c r="AD12" i="22"/>
  <c r="AD14" i="22" s="1"/>
  <c r="AC12" i="22"/>
  <c r="AC14" i="22" s="1"/>
  <c r="AB12" i="22"/>
  <c r="AB14" i="22" s="1"/>
  <c r="AA12" i="22"/>
  <c r="AA14" i="22" s="1"/>
  <c r="Y12" i="22"/>
  <c r="Y14" i="22" s="1"/>
  <c r="X12" i="22"/>
  <c r="X14" i="22" s="1"/>
  <c r="W12" i="22"/>
  <c r="W14" i="22" s="1"/>
  <c r="V12" i="22"/>
  <c r="V14" i="22" s="1"/>
  <c r="U12" i="22"/>
  <c r="U14" i="22" s="1"/>
  <c r="S12" i="22"/>
  <c r="S14" i="22" s="1"/>
  <c r="R12" i="22"/>
  <c r="R14" i="22" s="1"/>
  <c r="Q12" i="22"/>
  <c r="Q14" i="22" s="1"/>
  <c r="O12" i="22"/>
  <c r="O14" i="22" s="1"/>
  <c r="N12" i="22"/>
  <c r="N14" i="22" s="1"/>
  <c r="M12" i="22"/>
  <c r="M14" i="22" s="1"/>
  <c r="L12" i="22"/>
  <c r="L14" i="22" s="1"/>
  <c r="K12" i="22"/>
  <c r="K14" i="22" s="1"/>
  <c r="J12" i="22"/>
  <c r="J14" i="22" s="1"/>
  <c r="H12" i="22"/>
  <c r="H14" i="22" s="1"/>
  <c r="F12" i="22"/>
  <c r="F14" i="22" s="1"/>
  <c r="E12" i="22"/>
  <c r="E14" i="22" s="1"/>
  <c r="D12" i="22"/>
  <c r="D14" i="22" s="1"/>
  <c r="AF12" i="21"/>
  <c r="AF14" i="21" s="1"/>
  <c r="AE12" i="21"/>
  <c r="AE14" i="21" s="1"/>
  <c r="AD12" i="21"/>
  <c r="AD14" i="21" s="1"/>
  <c r="AC12" i="21"/>
  <c r="AC14" i="21" s="1"/>
  <c r="AB12" i="21"/>
  <c r="AB14" i="21" s="1"/>
  <c r="AA12" i="21"/>
  <c r="AA14" i="21" s="1"/>
  <c r="Y12" i="21"/>
  <c r="Y14" i="21" s="1"/>
  <c r="X12" i="21"/>
  <c r="X14" i="21" s="1"/>
  <c r="W12" i="21"/>
  <c r="W14" i="21" s="1"/>
  <c r="V12" i="21"/>
  <c r="V14" i="21" s="1"/>
  <c r="U12" i="21"/>
  <c r="U14" i="21" s="1"/>
  <c r="S12" i="21"/>
  <c r="S14" i="21" s="1"/>
  <c r="R12" i="21"/>
  <c r="R14" i="21" s="1"/>
  <c r="Q12" i="21"/>
  <c r="Q14" i="21" s="1"/>
  <c r="O12" i="21"/>
  <c r="O14" i="21" s="1"/>
  <c r="N12" i="21"/>
  <c r="N14" i="21" s="1"/>
  <c r="M12" i="21"/>
  <c r="M14" i="21" s="1"/>
  <c r="L12" i="21"/>
  <c r="L14" i="21" s="1"/>
  <c r="K12" i="21"/>
  <c r="K14" i="21" s="1"/>
  <c r="J12" i="21"/>
  <c r="J14" i="21" s="1"/>
  <c r="H12" i="21"/>
  <c r="H14" i="21" s="1"/>
  <c r="F12" i="21"/>
  <c r="F14" i="21" s="1"/>
  <c r="E12" i="21"/>
  <c r="E14" i="21" s="1"/>
  <c r="D12" i="21"/>
  <c r="D14" i="21" s="1"/>
  <c r="AF12" i="20"/>
  <c r="AF14" i="20" s="1"/>
  <c r="AE12" i="20"/>
  <c r="AE14" i="20" s="1"/>
  <c r="AD12" i="20"/>
  <c r="AD14" i="20" s="1"/>
  <c r="AC12" i="20"/>
  <c r="AC14" i="20" s="1"/>
  <c r="AB12" i="20"/>
  <c r="AB14" i="20" s="1"/>
  <c r="AA12" i="20"/>
  <c r="AA14" i="20" s="1"/>
  <c r="Y12" i="20"/>
  <c r="Y14" i="20" s="1"/>
  <c r="X12" i="20"/>
  <c r="X14" i="20" s="1"/>
  <c r="W12" i="20"/>
  <c r="W14" i="20" s="1"/>
  <c r="V12" i="20"/>
  <c r="V14" i="20" s="1"/>
  <c r="U12" i="20"/>
  <c r="U14" i="20" s="1"/>
  <c r="S12" i="20"/>
  <c r="S14" i="20" s="1"/>
  <c r="R12" i="20"/>
  <c r="R14" i="20" s="1"/>
  <c r="Q12" i="20"/>
  <c r="Q14" i="20" s="1"/>
  <c r="O12" i="20"/>
  <c r="O14" i="20" s="1"/>
  <c r="N12" i="20"/>
  <c r="N14" i="20" s="1"/>
  <c r="M12" i="20"/>
  <c r="M14" i="20" s="1"/>
  <c r="L12" i="20"/>
  <c r="L14" i="20" s="1"/>
  <c r="K12" i="20"/>
  <c r="K14" i="20" s="1"/>
  <c r="J12" i="20"/>
  <c r="J14" i="20" s="1"/>
  <c r="H12" i="20"/>
  <c r="H14" i="20" s="1"/>
  <c r="F12" i="20"/>
  <c r="F14" i="20" s="1"/>
  <c r="E12" i="20"/>
  <c r="E14" i="20" s="1"/>
  <c r="D12" i="20"/>
  <c r="D14" i="20" s="1"/>
  <c r="AF12" i="19"/>
  <c r="AF14" i="19" s="1"/>
  <c r="AE12" i="19"/>
  <c r="AE14" i="19" s="1"/>
  <c r="AD12" i="19"/>
  <c r="AD14" i="19" s="1"/>
  <c r="AC12" i="19"/>
  <c r="AC14" i="19" s="1"/>
  <c r="AB12" i="19"/>
  <c r="AB14" i="19" s="1"/>
  <c r="AA12" i="19"/>
  <c r="AA14" i="19" s="1"/>
  <c r="Y12" i="19"/>
  <c r="Y14" i="19" s="1"/>
  <c r="X12" i="19"/>
  <c r="X14" i="19" s="1"/>
  <c r="W12" i="19"/>
  <c r="W14" i="19" s="1"/>
  <c r="V12" i="19"/>
  <c r="V14" i="19" s="1"/>
  <c r="U12" i="19"/>
  <c r="U14" i="19" s="1"/>
  <c r="S12" i="19"/>
  <c r="S14" i="19" s="1"/>
  <c r="R12" i="19"/>
  <c r="R14" i="19" s="1"/>
  <c r="Q12" i="19"/>
  <c r="Q14" i="19" s="1"/>
  <c r="O12" i="19"/>
  <c r="O14" i="19" s="1"/>
  <c r="N12" i="19"/>
  <c r="N14" i="19" s="1"/>
  <c r="M12" i="19"/>
  <c r="M14" i="19" s="1"/>
  <c r="L12" i="19"/>
  <c r="L14" i="19" s="1"/>
  <c r="K12" i="19"/>
  <c r="K14" i="19" s="1"/>
  <c r="J12" i="19"/>
  <c r="J14" i="19" s="1"/>
  <c r="H12" i="19"/>
  <c r="H14" i="19" s="1"/>
  <c r="F12" i="19"/>
  <c r="F14" i="19" s="1"/>
  <c r="E12" i="19"/>
  <c r="E14" i="19" s="1"/>
  <c r="D12" i="19"/>
  <c r="D14" i="19" s="1"/>
  <c r="AF12" i="18"/>
  <c r="AF14" i="18" s="1"/>
  <c r="AE12" i="18"/>
  <c r="AE14" i="18" s="1"/>
  <c r="AD12" i="18"/>
  <c r="AD14" i="18" s="1"/>
  <c r="AC12" i="18"/>
  <c r="AC14" i="18" s="1"/>
  <c r="AB12" i="18"/>
  <c r="AB14" i="18" s="1"/>
  <c r="AA12" i="18"/>
  <c r="AA14" i="18" s="1"/>
  <c r="Y12" i="18"/>
  <c r="Y14" i="18" s="1"/>
  <c r="X12" i="18"/>
  <c r="X14" i="18" s="1"/>
  <c r="W12" i="18"/>
  <c r="W14" i="18" s="1"/>
  <c r="V12" i="18"/>
  <c r="V14" i="18" s="1"/>
  <c r="U12" i="18"/>
  <c r="U14" i="18" s="1"/>
  <c r="S12" i="18"/>
  <c r="S14" i="18" s="1"/>
  <c r="R12" i="18"/>
  <c r="R14" i="18" s="1"/>
  <c r="Q12" i="18"/>
  <c r="Q14" i="18" s="1"/>
  <c r="O12" i="18"/>
  <c r="O14" i="18" s="1"/>
  <c r="N12" i="18"/>
  <c r="N14" i="18" s="1"/>
  <c r="M12" i="18"/>
  <c r="M14" i="18" s="1"/>
  <c r="L12" i="18"/>
  <c r="L14" i="18" s="1"/>
  <c r="K12" i="18"/>
  <c r="K14" i="18" s="1"/>
  <c r="J12" i="18"/>
  <c r="J14" i="18" s="1"/>
  <c r="H12" i="18"/>
  <c r="H14" i="18" s="1"/>
  <c r="F12" i="18"/>
  <c r="F14" i="18" s="1"/>
  <c r="E12" i="18"/>
  <c r="E14" i="18" s="1"/>
  <c r="D12" i="18"/>
  <c r="D14" i="18" s="1"/>
  <c r="AF12" i="17"/>
  <c r="AF14" i="17" s="1"/>
  <c r="AE12" i="17"/>
  <c r="AE14" i="17" s="1"/>
  <c r="AD12" i="17"/>
  <c r="AD14" i="17" s="1"/>
  <c r="AC12" i="17"/>
  <c r="AC14" i="17" s="1"/>
  <c r="AB12" i="17"/>
  <c r="AB14" i="17" s="1"/>
  <c r="AA12" i="17"/>
  <c r="AA14" i="17" s="1"/>
  <c r="Y12" i="17"/>
  <c r="Y14" i="17" s="1"/>
  <c r="X12" i="17"/>
  <c r="X14" i="17" s="1"/>
  <c r="W12" i="17"/>
  <c r="W14" i="17" s="1"/>
  <c r="V12" i="17"/>
  <c r="V14" i="17" s="1"/>
  <c r="U12" i="17"/>
  <c r="U14" i="17" s="1"/>
  <c r="S12" i="17"/>
  <c r="S14" i="17" s="1"/>
  <c r="R12" i="17"/>
  <c r="R14" i="17" s="1"/>
  <c r="Q12" i="17"/>
  <c r="Q14" i="17" s="1"/>
  <c r="O12" i="17"/>
  <c r="O14" i="17" s="1"/>
  <c r="N12" i="17"/>
  <c r="N14" i="17" s="1"/>
  <c r="M12" i="17"/>
  <c r="M14" i="17" s="1"/>
  <c r="L12" i="17"/>
  <c r="L14" i="17" s="1"/>
  <c r="K12" i="17"/>
  <c r="K14" i="17" s="1"/>
  <c r="J12" i="17"/>
  <c r="J14" i="17" s="1"/>
  <c r="H12" i="17"/>
  <c r="H14" i="17" s="1"/>
  <c r="F12" i="17"/>
  <c r="F14" i="17" s="1"/>
  <c r="E12" i="17"/>
  <c r="E14" i="17" s="1"/>
  <c r="D12" i="17"/>
  <c r="D14" i="17" s="1"/>
  <c r="AF12" i="16"/>
  <c r="AF14" i="16" s="1"/>
  <c r="AE12" i="16"/>
  <c r="AE14" i="16" s="1"/>
  <c r="AD12" i="16"/>
  <c r="AD14" i="16" s="1"/>
  <c r="AC12" i="16"/>
  <c r="AC14" i="16" s="1"/>
  <c r="AB12" i="16"/>
  <c r="AB14" i="16" s="1"/>
  <c r="AA12" i="16"/>
  <c r="AA14" i="16" s="1"/>
  <c r="Y12" i="16"/>
  <c r="Y14" i="16" s="1"/>
  <c r="X12" i="16"/>
  <c r="X14" i="16" s="1"/>
  <c r="W12" i="16"/>
  <c r="W14" i="16" s="1"/>
  <c r="V12" i="16"/>
  <c r="V14" i="16" s="1"/>
  <c r="U12" i="16"/>
  <c r="U14" i="16" s="1"/>
  <c r="S12" i="16"/>
  <c r="S14" i="16" s="1"/>
  <c r="R12" i="16"/>
  <c r="R14" i="16" s="1"/>
  <c r="Q12" i="16"/>
  <c r="Q14" i="16" s="1"/>
  <c r="O12" i="16"/>
  <c r="O14" i="16" s="1"/>
  <c r="N12" i="16"/>
  <c r="N14" i="16" s="1"/>
  <c r="M12" i="16"/>
  <c r="M14" i="16" s="1"/>
  <c r="L12" i="16"/>
  <c r="L14" i="16" s="1"/>
  <c r="K12" i="16"/>
  <c r="K14" i="16" s="1"/>
  <c r="J12" i="16"/>
  <c r="J14" i="16" s="1"/>
  <c r="H12" i="16"/>
  <c r="H14" i="16" s="1"/>
  <c r="F12" i="16"/>
  <c r="F14" i="16" s="1"/>
  <c r="E12" i="16"/>
  <c r="E14" i="16" s="1"/>
  <c r="D12" i="16"/>
  <c r="D14" i="16" s="1"/>
  <c r="AF12" i="15"/>
  <c r="AF14" i="15" s="1"/>
  <c r="AE12" i="15"/>
  <c r="AE14" i="15" s="1"/>
  <c r="AD12" i="15"/>
  <c r="AD14" i="15" s="1"/>
  <c r="AC12" i="15"/>
  <c r="AC14" i="15" s="1"/>
  <c r="AB12" i="15"/>
  <c r="AB14" i="15" s="1"/>
  <c r="AA12" i="15"/>
  <c r="AA14" i="15" s="1"/>
  <c r="Y12" i="15"/>
  <c r="Y14" i="15" s="1"/>
  <c r="X12" i="15"/>
  <c r="X14" i="15" s="1"/>
  <c r="W12" i="15"/>
  <c r="W14" i="15" s="1"/>
  <c r="V12" i="15"/>
  <c r="V14" i="15" s="1"/>
  <c r="U12" i="15"/>
  <c r="U14" i="15" s="1"/>
  <c r="S12" i="15"/>
  <c r="S14" i="15" s="1"/>
  <c r="R12" i="15"/>
  <c r="R14" i="15" s="1"/>
  <c r="Q12" i="15"/>
  <c r="Q14" i="15" s="1"/>
  <c r="O12" i="15"/>
  <c r="O14" i="15" s="1"/>
  <c r="N12" i="15"/>
  <c r="N14" i="15" s="1"/>
  <c r="M12" i="15"/>
  <c r="M14" i="15" s="1"/>
  <c r="L12" i="15"/>
  <c r="L14" i="15" s="1"/>
  <c r="K12" i="15"/>
  <c r="K14" i="15" s="1"/>
  <c r="J12" i="15"/>
  <c r="J14" i="15" s="1"/>
  <c r="H12" i="15"/>
  <c r="H14" i="15" s="1"/>
  <c r="F12" i="15"/>
  <c r="F14" i="15" s="1"/>
  <c r="E12" i="15"/>
  <c r="E14" i="15" s="1"/>
  <c r="D12" i="15"/>
  <c r="D14" i="15" s="1"/>
  <c r="AF12" i="14"/>
  <c r="AF14" i="14" s="1"/>
  <c r="AE12" i="14"/>
  <c r="AE14" i="14" s="1"/>
  <c r="AD12" i="14"/>
  <c r="AD14" i="14" s="1"/>
  <c r="AC12" i="14"/>
  <c r="AC14" i="14" s="1"/>
  <c r="AB12" i="14"/>
  <c r="AB14" i="14" s="1"/>
  <c r="AA12" i="14"/>
  <c r="AA14" i="14" s="1"/>
  <c r="Y12" i="14"/>
  <c r="Y14" i="14" s="1"/>
  <c r="X12" i="14"/>
  <c r="X14" i="14" s="1"/>
  <c r="W12" i="14"/>
  <c r="W14" i="14" s="1"/>
  <c r="V12" i="14"/>
  <c r="V14" i="14" s="1"/>
  <c r="U12" i="14"/>
  <c r="U14" i="14" s="1"/>
  <c r="S12" i="14"/>
  <c r="S14" i="14" s="1"/>
  <c r="R12" i="14"/>
  <c r="R14" i="14" s="1"/>
  <c r="Q12" i="14"/>
  <c r="Q14" i="14" s="1"/>
  <c r="O12" i="14"/>
  <c r="O14" i="14" s="1"/>
  <c r="N12" i="14"/>
  <c r="N14" i="14" s="1"/>
  <c r="M12" i="14"/>
  <c r="M14" i="14" s="1"/>
  <c r="L12" i="14"/>
  <c r="L14" i="14" s="1"/>
  <c r="K12" i="14"/>
  <c r="K14" i="14" s="1"/>
  <c r="J12" i="14"/>
  <c r="J14" i="14" s="1"/>
  <c r="H12" i="14"/>
  <c r="H14" i="14" s="1"/>
  <c r="F12" i="14"/>
  <c r="F14" i="14" s="1"/>
  <c r="E12" i="14"/>
  <c r="E14" i="14" s="1"/>
  <c r="D12" i="14"/>
  <c r="D14" i="14" s="1"/>
  <c r="AF12" i="13"/>
  <c r="AF14" i="13" s="1"/>
  <c r="AE12" i="13"/>
  <c r="AE14" i="13" s="1"/>
  <c r="AD12" i="13"/>
  <c r="AD14" i="13" s="1"/>
  <c r="AC12" i="13"/>
  <c r="AC14" i="13" s="1"/>
  <c r="AB12" i="13"/>
  <c r="AB14" i="13" s="1"/>
  <c r="AA12" i="13"/>
  <c r="AA14" i="13" s="1"/>
  <c r="Y12" i="13"/>
  <c r="Y14" i="13" s="1"/>
  <c r="X12" i="13"/>
  <c r="X14" i="13" s="1"/>
  <c r="W12" i="13"/>
  <c r="W14" i="13" s="1"/>
  <c r="V12" i="13"/>
  <c r="V14" i="13" s="1"/>
  <c r="U12" i="13"/>
  <c r="U14" i="13" s="1"/>
  <c r="S12" i="13"/>
  <c r="S14" i="13" s="1"/>
  <c r="R12" i="13"/>
  <c r="R14" i="13" s="1"/>
  <c r="Q12" i="13"/>
  <c r="Q14" i="13" s="1"/>
  <c r="O12" i="13"/>
  <c r="O14" i="13" s="1"/>
  <c r="N12" i="13"/>
  <c r="N14" i="13" s="1"/>
  <c r="M12" i="13"/>
  <c r="M14" i="13" s="1"/>
  <c r="L12" i="13"/>
  <c r="L14" i="13" s="1"/>
  <c r="K12" i="13"/>
  <c r="K14" i="13" s="1"/>
  <c r="J12" i="13"/>
  <c r="J14" i="13" s="1"/>
  <c r="H12" i="13"/>
  <c r="H14" i="13" s="1"/>
  <c r="F12" i="13"/>
  <c r="F14" i="13" s="1"/>
  <c r="E12" i="13"/>
  <c r="E14" i="13" s="1"/>
  <c r="D12" i="13"/>
  <c r="D14" i="13" s="1"/>
  <c r="AF12" i="12"/>
  <c r="AF14" i="12" s="1"/>
  <c r="AE12" i="12"/>
  <c r="AE14" i="12" s="1"/>
  <c r="AD12" i="12"/>
  <c r="AD14" i="12" s="1"/>
  <c r="AC12" i="12"/>
  <c r="AC14" i="12" s="1"/>
  <c r="AB12" i="12"/>
  <c r="AB14" i="12" s="1"/>
  <c r="AA12" i="12"/>
  <c r="AA14" i="12" s="1"/>
  <c r="Y12" i="12"/>
  <c r="Y14" i="12" s="1"/>
  <c r="X12" i="12"/>
  <c r="X14" i="12" s="1"/>
  <c r="W12" i="12"/>
  <c r="W14" i="12" s="1"/>
  <c r="V12" i="12"/>
  <c r="V14" i="12" s="1"/>
  <c r="U12" i="12"/>
  <c r="U14" i="12" s="1"/>
  <c r="S12" i="12"/>
  <c r="S14" i="12" s="1"/>
  <c r="R12" i="12"/>
  <c r="R14" i="12" s="1"/>
  <c r="Q12" i="12"/>
  <c r="Q14" i="12" s="1"/>
  <c r="O12" i="12"/>
  <c r="O14" i="12" s="1"/>
  <c r="N12" i="12"/>
  <c r="N14" i="12" s="1"/>
  <c r="M12" i="12"/>
  <c r="M14" i="12" s="1"/>
  <c r="L12" i="12"/>
  <c r="L14" i="12" s="1"/>
  <c r="K12" i="12"/>
  <c r="K14" i="12" s="1"/>
  <c r="J12" i="12"/>
  <c r="J14" i="12" s="1"/>
  <c r="H12" i="12"/>
  <c r="H14" i="12" s="1"/>
  <c r="F12" i="12"/>
  <c r="F14" i="12" s="1"/>
  <c r="E12" i="12"/>
  <c r="E14" i="12" s="1"/>
  <c r="D12" i="12"/>
  <c r="D14" i="12" s="1"/>
  <c r="AF12" i="11"/>
  <c r="AF14" i="11" s="1"/>
  <c r="AE12" i="11"/>
  <c r="AE14" i="11" s="1"/>
  <c r="AD12" i="11"/>
  <c r="AD14" i="11" s="1"/>
  <c r="AC12" i="11"/>
  <c r="AC14" i="11" s="1"/>
  <c r="AB12" i="11"/>
  <c r="AB14" i="11" s="1"/>
  <c r="AA12" i="11"/>
  <c r="AA14" i="11" s="1"/>
  <c r="Y12" i="11"/>
  <c r="Y14" i="11" s="1"/>
  <c r="X12" i="11"/>
  <c r="X14" i="11" s="1"/>
  <c r="W12" i="11"/>
  <c r="W14" i="11" s="1"/>
  <c r="V12" i="11"/>
  <c r="V14" i="11" s="1"/>
  <c r="U12" i="11"/>
  <c r="U14" i="11" s="1"/>
  <c r="S12" i="11"/>
  <c r="S14" i="11" s="1"/>
  <c r="R12" i="11"/>
  <c r="R14" i="11" s="1"/>
  <c r="Q12" i="11"/>
  <c r="Q14" i="11" s="1"/>
  <c r="O12" i="11"/>
  <c r="O14" i="11" s="1"/>
  <c r="N12" i="11"/>
  <c r="N14" i="11" s="1"/>
  <c r="M12" i="11"/>
  <c r="M14" i="11" s="1"/>
  <c r="L12" i="11"/>
  <c r="L14" i="11" s="1"/>
  <c r="K12" i="11"/>
  <c r="K14" i="11" s="1"/>
  <c r="J12" i="11"/>
  <c r="J14" i="11" s="1"/>
  <c r="H12" i="11"/>
  <c r="H14" i="11" s="1"/>
  <c r="F12" i="11"/>
  <c r="F14" i="11" s="1"/>
  <c r="E12" i="11"/>
  <c r="E14" i="11" s="1"/>
  <c r="D12" i="11"/>
  <c r="D14" i="11" s="1"/>
  <c r="AF12" i="10"/>
  <c r="AF14" i="10" s="1"/>
  <c r="AE12" i="10"/>
  <c r="AE14" i="10" s="1"/>
  <c r="AD12" i="10"/>
  <c r="AD14" i="10" s="1"/>
  <c r="AC12" i="10"/>
  <c r="AC14" i="10" s="1"/>
  <c r="AB12" i="10"/>
  <c r="AB14" i="10" s="1"/>
  <c r="AA12" i="10"/>
  <c r="AA14" i="10" s="1"/>
  <c r="Y12" i="10"/>
  <c r="Y14" i="10" s="1"/>
  <c r="X12" i="10"/>
  <c r="X14" i="10" s="1"/>
  <c r="W12" i="10"/>
  <c r="W14" i="10" s="1"/>
  <c r="V12" i="10"/>
  <c r="V14" i="10" s="1"/>
  <c r="U12" i="10"/>
  <c r="U14" i="10" s="1"/>
  <c r="S12" i="10"/>
  <c r="S14" i="10" s="1"/>
  <c r="R12" i="10"/>
  <c r="R14" i="10" s="1"/>
  <c r="Q12" i="10"/>
  <c r="Q14" i="10" s="1"/>
  <c r="O12" i="10"/>
  <c r="O14" i="10" s="1"/>
  <c r="N12" i="10"/>
  <c r="N14" i="10" s="1"/>
  <c r="M12" i="10"/>
  <c r="M14" i="10" s="1"/>
  <c r="L12" i="10"/>
  <c r="L14" i="10" s="1"/>
  <c r="K12" i="10"/>
  <c r="K14" i="10" s="1"/>
  <c r="J12" i="10"/>
  <c r="J14" i="10" s="1"/>
  <c r="H12" i="10"/>
  <c r="H14" i="10" s="1"/>
  <c r="F12" i="10"/>
  <c r="F14" i="10" s="1"/>
  <c r="E12" i="10"/>
  <c r="E14" i="10" s="1"/>
  <c r="D12" i="10"/>
  <c r="D14" i="10" s="1"/>
  <c r="AF12" i="9"/>
  <c r="AF14" i="9" s="1"/>
  <c r="AE12" i="9"/>
  <c r="AE14" i="9" s="1"/>
  <c r="AD12" i="9"/>
  <c r="AD14" i="9" s="1"/>
  <c r="AC12" i="9"/>
  <c r="AC14" i="9" s="1"/>
  <c r="AB12" i="9"/>
  <c r="AB14" i="9" s="1"/>
  <c r="AA12" i="9"/>
  <c r="AA14" i="9" s="1"/>
  <c r="Y12" i="9"/>
  <c r="Y14" i="9" s="1"/>
  <c r="X12" i="9"/>
  <c r="X14" i="9" s="1"/>
  <c r="W12" i="9"/>
  <c r="W14" i="9" s="1"/>
  <c r="V12" i="9"/>
  <c r="V14" i="9" s="1"/>
  <c r="U12" i="9"/>
  <c r="U14" i="9" s="1"/>
  <c r="S12" i="9"/>
  <c r="S14" i="9" s="1"/>
  <c r="R12" i="9"/>
  <c r="R14" i="9" s="1"/>
  <c r="Q12" i="9"/>
  <c r="Q14" i="9" s="1"/>
  <c r="O12" i="9"/>
  <c r="O14" i="9" s="1"/>
  <c r="N12" i="9"/>
  <c r="N14" i="9" s="1"/>
  <c r="M12" i="9"/>
  <c r="M14" i="9" s="1"/>
  <c r="L12" i="9"/>
  <c r="L14" i="9" s="1"/>
  <c r="K12" i="9"/>
  <c r="K14" i="9" s="1"/>
  <c r="J12" i="9"/>
  <c r="J14" i="9" s="1"/>
  <c r="H12" i="9"/>
  <c r="H14" i="9" s="1"/>
  <c r="F12" i="9"/>
  <c r="F14" i="9" s="1"/>
  <c r="E12" i="9"/>
  <c r="E14" i="9" s="1"/>
  <c r="D12" i="9"/>
  <c r="D14" i="9" s="1"/>
  <c r="AF12" i="8"/>
  <c r="AF14" i="8" s="1"/>
  <c r="AE12" i="8"/>
  <c r="AE14" i="8" s="1"/>
  <c r="AD12" i="8"/>
  <c r="AD14" i="8" s="1"/>
  <c r="AC12" i="8"/>
  <c r="AC14" i="8" s="1"/>
  <c r="AB12" i="8"/>
  <c r="AB14" i="8" s="1"/>
  <c r="AA12" i="8"/>
  <c r="AA14" i="8" s="1"/>
  <c r="Y12" i="8"/>
  <c r="Y14" i="8" s="1"/>
  <c r="X12" i="8"/>
  <c r="X14" i="8" s="1"/>
  <c r="W12" i="8"/>
  <c r="W14" i="8" s="1"/>
  <c r="V12" i="8"/>
  <c r="V14" i="8" s="1"/>
  <c r="U12" i="8"/>
  <c r="U14" i="8" s="1"/>
  <c r="S12" i="8"/>
  <c r="S14" i="8" s="1"/>
  <c r="R12" i="8"/>
  <c r="R14" i="8" s="1"/>
  <c r="Q12" i="8"/>
  <c r="Q14" i="8" s="1"/>
  <c r="O12" i="8"/>
  <c r="O14" i="8" s="1"/>
  <c r="N12" i="8"/>
  <c r="N14" i="8" s="1"/>
  <c r="M12" i="8"/>
  <c r="M14" i="8" s="1"/>
  <c r="L12" i="8"/>
  <c r="L14" i="8" s="1"/>
  <c r="K12" i="8"/>
  <c r="K14" i="8" s="1"/>
  <c r="J12" i="8"/>
  <c r="J14" i="8" s="1"/>
  <c r="H12" i="8"/>
  <c r="H14" i="8" s="1"/>
  <c r="F12" i="8"/>
  <c r="F14" i="8" s="1"/>
  <c r="E12" i="8"/>
  <c r="E14" i="8" s="1"/>
  <c r="D12" i="8"/>
  <c r="D14" i="8" s="1"/>
  <c r="AF12" i="7"/>
  <c r="AF14" i="7" s="1"/>
  <c r="AE12" i="7"/>
  <c r="AE14" i="7" s="1"/>
  <c r="AD12" i="7"/>
  <c r="AD14" i="7" s="1"/>
  <c r="AC12" i="7"/>
  <c r="AC14" i="7" s="1"/>
  <c r="AB12" i="7"/>
  <c r="AB14" i="7" s="1"/>
  <c r="AA12" i="7"/>
  <c r="AA14" i="7" s="1"/>
  <c r="Y12" i="7"/>
  <c r="Y14" i="7" s="1"/>
  <c r="X12" i="7"/>
  <c r="X14" i="7" s="1"/>
  <c r="W12" i="7"/>
  <c r="W14" i="7" s="1"/>
  <c r="V12" i="7"/>
  <c r="V14" i="7" s="1"/>
  <c r="U12" i="7"/>
  <c r="U14" i="7" s="1"/>
  <c r="S12" i="7"/>
  <c r="S14" i="7" s="1"/>
  <c r="R12" i="7"/>
  <c r="R14" i="7" s="1"/>
  <c r="Q12" i="7"/>
  <c r="Q14" i="7" s="1"/>
  <c r="O12" i="7"/>
  <c r="O14" i="7" s="1"/>
  <c r="N12" i="7"/>
  <c r="N14" i="7" s="1"/>
  <c r="M12" i="7"/>
  <c r="M14" i="7" s="1"/>
  <c r="L12" i="7"/>
  <c r="L14" i="7" s="1"/>
  <c r="K12" i="7"/>
  <c r="K14" i="7" s="1"/>
  <c r="J12" i="7"/>
  <c r="J14" i="7" s="1"/>
  <c r="H12" i="7"/>
  <c r="H14" i="7" s="1"/>
  <c r="F12" i="7"/>
  <c r="F14" i="7" s="1"/>
  <c r="E12" i="7"/>
  <c r="E14" i="7" s="1"/>
  <c r="D12" i="7"/>
  <c r="D14" i="7" s="1"/>
  <c r="AF12" i="6"/>
  <c r="AF14" i="6" s="1"/>
  <c r="AE12" i="6"/>
  <c r="AE14" i="6" s="1"/>
  <c r="AD12" i="6"/>
  <c r="AD14" i="6" s="1"/>
  <c r="AC12" i="6"/>
  <c r="AC14" i="6" s="1"/>
  <c r="AB12" i="6"/>
  <c r="AB14" i="6" s="1"/>
  <c r="AA12" i="6"/>
  <c r="AA14" i="6" s="1"/>
  <c r="Y12" i="6"/>
  <c r="Y14" i="6" s="1"/>
  <c r="X12" i="6"/>
  <c r="X14" i="6" s="1"/>
  <c r="W12" i="6"/>
  <c r="W14" i="6" s="1"/>
  <c r="V12" i="6"/>
  <c r="V14" i="6" s="1"/>
  <c r="U12" i="6"/>
  <c r="U14" i="6" s="1"/>
  <c r="S12" i="6"/>
  <c r="S14" i="6" s="1"/>
  <c r="R12" i="6"/>
  <c r="R14" i="6" s="1"/>
  <c r="Q12" i="6"/>
  <c r="Q14" i="6" s="1"/>
  <c r="O12" i="6"/>
  <c r="O14" i="6" s="1"/>
  <c r="N12" i="6"/>
  <c r="N14" i="6" s="1"/>
  <c r="M12" i="6"/>
  <c r="M14" i="6" s="1"/>
  <c r="L12" i="6"/>
  <c r="L14" i="6" s="1"/>
  <c r="K12" i="6"/>
  <c r="K14" i="6" s="1"/>
  <c r="J12" i="6"/>
  <c r="J14" i="6" s="1"/>
  <c r="H12" i="6"/>
  <c r="H14" i="6" s="1"/>
  <c r="F12" i="6"/>
  <c r="F14" i="6" s="1"/>
  <c r="E12" i="6"/>
  <c r="E14" i="6" s="1"/>
  <c r="D12" i="6"/>
  <c r="D14" i="6" s="1"/>
  <c r="AF12" i="34"/>
  <c r="AF14" i="34" s="1"/>
  <c r="AE12" i="34"/>
  <c r="AE14" i="34" s="1"/>
  <c r="AD12" i="34"/>
  <c r="AD14" i="34" s="1"/>
  <c r="AC12" i="34"/>
  <c r="AC14" i="34" s="1"/>
  <c r="AB12" i="34"/>
  <c r="AB14" i="34" s="1"/>
  <c r="AA12" i="34"/>
  <c r="AA14" i="34" s="1"/>
  <c r="Y12" i="34"/>
  <c r="Y14" i="34" s="1"/>
  <c r="X12" i="34"/>
  <c r="X14" i="34" s="1"/>
  <c r="W12" i="34"/>
  <c r="W14" i="34" s="1"/>
  <c r="V12" i="34"/>
  <c r="V14" i="34" s="1"/>
  <c r="U12" i="34"/>
  <c r="U14" i="34" s="1"/>
  <c r="S12" i="34"/>
  <c r="S14" i="34" s="1"/>
  <c r="R12" i="34"/>
  <c r="R14" i="34" s="1"/>
  <c r="Q12" i="34"/>
  <c r="Q14" i="34" s="1"/>
  <c r="O12" i="34"/>
  <c r="O14" i="34" s="1"/>
  <c r="N12" i="34"/>
  <c r="N14" i="34" s="1"/>
  <c r="M12" i="34"/>
  <c r="M14" i="34" s="1"/>
  <c r="L12" i="34"/>
  <c r="L14" i="34" s="1"/>
  <c r="K12" i="34"/>
  <c r="K14" i="34" s="1"/>
  <c r="J12" i="34"/>
  <c r="J14" i="34" s="1"/>
  <c r="H12" i="34"/>
  <c r="H14" i="34" s="1"/>
  <c r="F12" i="34"/>
  <c r="F14" i="34" s="1"/>
  <c r="E12" i="34"/>
  <c r="E14" i="34" s="1"/>
  <c r="D12" i="34"/>
  <c r="D14" i="34" s="1"/>
  <c r="AF12" i="5"/>
  <c r="AF14" i="5" s="1"/>
  <c r="AE12" i="5"/>
  <c r="AE14" i="5" s="1"/>
  <c r="AD12" i="5"/>
  <c r="AD14" i="5" s="1"/>
  <c r="AC12" i="5"/>
  <c r="AC14" i="5" s="1"/>
  <c r="AB12" i="5"/>
  <c r="AB14" i="5" s="1"/>
  <c r="AA12" i="5"/>
  <c r="AA14" i="5" s="1"/>
  <c r="Y12" i="5"/>
  <c r="Y14" i="5" s="1"/>
  <c r="X12" i="5"/>
  <c r="X14" i="5" s="1"/>
  <c r="W12" i="5"/>
  <c r="W14" i="5" s="1"/>
  <c r="V12" i="5"/>
  <c r="V14" i="5" s="1"/>
  <c r="U12" i="5"/>
  <c r="U14" i="5" s="1"/>
  <c r="S12" i="5"/>
  <c r="S14" i="5" s="1"/>
  <c r="R12" i="5"/>
  <c r="R14" i="5" s="1"/>
  <c r="Q12" i="5"/>
  <c r="Q14" i="5" s="1"/>
  <c r="O12" i="5"/>
  <c r="O14" i="5" s="1"/>
  <c r="N12" i="5"/>
  <c r="N14" i="5" s="1"/>
  <c r="M12" i="5"/>
  <c r="M14" i="5" s="1"/>
  <c r="L12" i="5"/>
  <c r="L14" i="5" s="1"/>
  <c r="K12" i="5"/>
  <c r="K14" i="5" s="1"/>
  <c r="J12" i="5"/>
  <c r="J14" i="5" s="1"/>
  <c r="H12" i="5"/>
  <c r="H14" i="5" s="1"/>
  <c r="F12" i="5"/>
  <c r="F14" i="5" s="1"/>
  <c r="E12" i="5"/>
  <c r="E14" i="5" s="1"/>
  <c r="D12" i="5"/>
  <c r="D14" i="5" s="1"/>
  <c r="AF12" i="4"/>
  <c r="AF14" i="4" s="1"/>
  <c r="AE12" i="4"/>
  <c r="AE14" i="4" s="1"/>
  <c r="AD12" i="4"/>
  <c r="AD14" i="4" s="1"/>
  <c r="AC12" i="4"/>
  <c r="AC14" i="4" s="1"/>
  <c r="AB12" i="4"/>
  <c r="AB14" i="4" s="1"/>
  <c r="AA12" i="4"/>
  <c r="AA14" i="4" s="1"/>
  <c r="Y12" i="4"/>
  <c r="Y14" i="4" s="1"/>
  <c r="X12" i="4"/>
  <c r="X14" i="4" s="1"/>
  <c r="W12" i="4"/>
  <c r="W14" i="4" s="1"/>
  <c r="V12" i="4"/>
  <c r="V14" i="4" s="1"/>
  <c r="U12" i="4"/>
  <c r="U14" i="4" s="1"/>
  <c r="S12" i="4"/>
  <c r="S14" i="4" s="1"/>
  <c r="R12" i="4"/>
  <c r="R14" i="4" s="1"/>
  <c r="Q12" i="4"/>
  <c r="Q14" i="4" s="1"/>
  <c r="O12" i="4"/>
  <c r="O14" i="4" s="1"/>
  <c r="N12" i="4"/>
  <c r="N14" i="4" s="1"/>
  <c r="M12" i="4"/>
  <c r="M14" i="4" s="1"/>
  <c r="L12" i="4"/>
  <c r="L14" i="4" s="1"/>
  <c r="K12" i="4"/>
  <c r="K14" i="4" s="1"/>
  <c r="J12" i="4"/>
  <c r="J14" i="4" s="1"/>
  <c r="H12" i="4"/>
  <c r="H14" i="4" s="1"/>
  <c r="F12" i="4"/>
  <c r="F14" i="4" s="1"/>
  <c r="E12" i="4"/>
  <c r="E14" i="4" s="1"/>
  <c r="D12" i="4"/>
  <c r="D14" i="4" s="1"/>
  <c r="E12" i="3"/>
  <c r="E14" i="3" s="1"/>
  <c r="F12" i="3"/>
  <c r="F14" i="3" s="1"/>
  <c r="H12" i="3"/>
  <c r="H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Q12" i="3"/>
  <c r="Q14" i="3" s="1"/>
  <c r="R12" i="3"/>
  <c r="R14" i="3" s="1"/>
  <c r="S12" i="3"/>
  <c r="S14" i="3" s="1"/>
  <c r="U12" i="3"/>
  <c r="U14" i="3" s="1"/>
  <c r="V12" i="3"/>
  <c r="V14" i="3" s="1"/>
  <c r="W12" i="3"/>
  <c r="W14" i="3" s="1"/>
  <c r="X12" i="3"/>
  <c r="X14" i="3" s="1"/>
  <c r="Y12" i="3"/>
  <c r="Y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D12" i="3"/>
  <c r="D14" i="3" s="1"/>
  <c r="D21" i="2"/>
  <c r="E38" i="39"/>
  <c r="F38" i="39"/>
  <c r="G38" i="39"/>
  <c r="H38" i="39"/>
  <c r="I38" i="39"/>
  <c r="J38" i="39"/>
  <c r="K38" i="39"/>
  <c r="L38" i="39"/>
  <c r="M38" i="39"/>
  <c r="N38" i="39"/>
  <c r="O38" i="39"/>
  <c r="P38" i="39"/>
  <c r="AA21" i="39"/>
  <c r="AB21" i="39"/>
  <c r="AC21" i="39"/>
  <c r="AD21" i="39"/>
  <c r="AE21" i="39"/>
  <c r="AF21" i="39"/>
  <c r="AG21" i="39"/>
  <c r="AH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D38" i="39"/>
  <c r="D31" i="39"/>
  <c r="D25" i="39"/>
  <c r="D21" i="39"/>
  <c r="T12" i="39"/>
  <c r="T14" i="39" s="1"/>
  <c r="U12" i="39"/>
  <c r="U14" i="39" s="1"/>
  <c r="V12" i="39"/>
  <c r="V14" i="39" s="1"/>
  <c r="W12" i="39"/>
  <c r="X12" i="39"/>
  <c r="X14" i="39" s="1"/>
  <c r="Y12" i="39"/>
  <c r="Y14" i="39" s="1"/>
  <c r="Z12" i="39"/>
  <c r="AA12" i="39"/>
  <c r="AA14" i="39" s="1"/>
  <c r="AB12" i="39"/>
  <c r="AB14" i="39" s="1"/>
  <c r="AC12" i="39"/>
  <c r="AC14" i="39" s="1"/>
  <c r="AD12" i="39"/>
  <c r="AD14" i="39" s="1"/>
  <c r="AE12" i="39"/>
  <c r="AF12" i="39"/>
  <c r="AF14" i="39" s="1"/>
  <c r="AG12" i="39"/>
  <c r="AG14" i="39" s="1"/>
  <c r="AH12" i="39"/>
  <c r="AE14" i="39"/>
  <c r="R14" i="39"/>
  <c r="W14" i="39"/>
  <c r="Z14" i="39"/>
  <c r="AH14" i="39"/>
  <c r="E12" i="39"/>
  <c r="E14" i="39" s="1"/>
  <c r="F12" i="39"/>
  <c r="F14" i="39" s="1"/>
  <c r="G12" i="39"/>
  <c r="G14" i="39" s="1"/>
  <c r="H12" i="39"/>
  <c r="H14" i="39" s="1"/>
  <c r="I12" i="39"/>
  <c r="I14" i="39" s="1"/>
  <c r="J12" i="39"/>
  <c r="J14" i="39" s="1"/>
  <c r="K12" i="39"/>
  <c r="K14" i="39" s="1"/>
  <c r="L12" i="39"/>
  <c r="L14" i="39" s="1"/>
  <c r="M12" i="39"/>
  <c r="M14" i="39" s="1"/>
  <c r="N12" i="39"/>
  <c r="N14" i="39" s="1"/>
  <c r="O12" i="39"/>
  <c r="O14" i="39" s="1"/>
  <c r="P12" i="39"/>
  <c r="P14" i="39" s="1"/>
  <c r="Q12" i="39"/>
  <c r="Q14" i="39" s="1"/>
  <c r="R12" i="39"/>
  <c r="S12" i="39"/>
  <c r="S14" i="39" s="1"/>
  <c r="D12" i="39"/>
  <c r="D14" i="39" s="1"/>
  <c r="G33" i="2"/>
  <c r="I33" i="2" s="1"/>
  <c r="P33" i="2"/>
  <c r="T33" i="2"/>
  <c r="Z33" i="2"/>
  <c r="AG33" i="2"/>
  <c r="G33" i="3"/>
  <c r="I33" i="3" s="1"/>
  <c r="P33" i="3"/>
  <c r="T33" i="3"/>
  <c r="Z33" i="3"/>
  <c r="AG33" i="3"/>
  <c r="G33" i="4"/>
  <c r="I33" i="4" s="1"/>
  <c r="P33" i="4"/>
  <c r="T33" i="4"/>
  <c r="Z33" i="4"/>
  <c r="AG33" i="4"/>
  <c r="G33" i="5"/>
  <c r="I33" i="5" s="1"/>
  <c r="P33" i="5"/>
  <c r="T33" i="5"/>
  <c r="Z33" i="5"/>
  <c r="AG33" i="5"/>
  <c r="G33" i="34"/>
  <c r="I33" i="34" s="1"/>
  <c r="P33" i="34"/>
  <c r="T33" i="34"/>
  <c r="Z33" i="34"/>
  <c r="AG33" i="34"/>
  <c r="G33" i="6"/>
  <c r="I33" i="6"/>
  <c r="P33" i="6"/>
  <c r="T33" i="6"/>
  <c r="Z33" i="6"/>
  <c r="AG33" i="6"/>
  <c r="G33" i="7"/>
  <c r="I33" i="7" s="1"/>
  <c r="P33" i="7"/>
  <c r="T33" i="7"/>
  <c r="Z33" i="7"/>
  <c r="AG33" i="7"/>
  <c r="G33" i="8"/>
  <c r="I33" i="8" s="1"/>
  <c r="P33" i="8"/>
  <c r="T33" i="8"/>
  <c r="Z33" i="8"/>
  <c r="AG33" i="8"/>
  <c r="G33" i="9"/>
  <c r="I33" i="9" s="1"/>
  <c r="P33" i="9"/>
  <c r="T33" i="9"/>
  <c r="Z33" i="9"/>
  <c r="AG33" i="9"/>
  <c r="G33" i="10"/>
  <c r="I33" i="10" s="1"/>
  <c r="P33" i="10"/>
  <c r="T33" i="10"/>
  <c r="Z33" i="10"/>
  <c r="AG33" i="10"/>
  <c r="AH33" i="5" l="1"/>
  <c r="AH33" i="9"/>
  <c r="AH33" i="4"/>
  <c r="AH33" i="8"/>
  <c r="AH33" i="34"/>
  <c r="AH33" i="2"/>
  <c r="AH33" i="10"/>
  <c r="AH33" i="6"/>
  <c r="AH33" i="3"/>
  <c r="AH33" i="7"/>
  <c r="AG39" i="38"/>
  <c r="Z39" i="38"/>
  <c r="T39" i="38"/>
  <c r="P39" i="38"/>
  <c r="G39" i="38"/>
  <c r="I39" i="38" s="1"/>
  <c r="AH39" i="38" s="1"/>
  <c r="AG37" i="38"/>
  <c r="Z37" i="38"/>
  <c r="T37" i="38"/>
  <c r="P37" i="38"/>
  <c r="G37" i="38"/>
  <c r="I37" i="38" s="1"/>
  <c r="AH37" i="38" s="1"/>
  <c r="AG36" i="38"/>
  <c r="Z36" i="38"/>
  <c r="T36" i="38"/>
  <c r="P36" i="38"/>
  <c r="G36" i="38"/>
  <c r="I36" i="38" s="1"/>
  <c r="AG35" i="38"/>
  <c r="Z35" i="38"/>
  <c r="T35" i="38"/>
  <c r="P35" i="38"/>
  <c r="G35" i="38"/>
  <c r="I35" i="38" s="1"/>
  <c r="AG34" i="38"/>
  <c r="Z34" i="38"/>
  <c r="T34" i="38"/>
  <c r="P34" i="38"/>
  <c r="G34" i="38"/>
  <c r="I34" i="38" s="1"/>
  <c r="AG33" i="38"/>
  <c r="Z33" i="38"/>
  <c r="T33" i="38"/>
  <c r="P33" i="38"/>
  <c r="G33" i="38"/>
  <c r="I33" i="38"/>
  <c r="AG32" i="38"/>
  <c r="Z32" i="38"/>
  <c r="T32" i="38"/>
  <c r="P32" i="38"/>
  <c r="G32" i="38"/>
  <c r="I32" i="38" s="1"/>
  <c r="AG30" i="38"/>
  <c r="Z30" i="38"/>
  <c r="T30" i="38"/>
  <c r="P30" i="38"/>
  <c r="G30" i="38"/>
  <c r="I30" i="38" s="1"/>
  <c r="AG29" i="38"/>
  <c r="Z29" i="38"/>
  <c r="T29" i="38"/>
  <c r="P29" i="38"/>
  <c r="G29" i="38"/>
  <c r="I29" i="38" s="1"/>
  <c r="AG28" i="38"/>
  <c r="Z28" i="38"/>
  <c r="T28" i="38"/>
  <c r="P28" i="38"/>
  <c r="G28" i="38"/>
  <c r="I28" i="38" s="1"/>
  <c r="AH28" i="38" s="1"/>
  <c r="AG27" i="38"/>
  <c r="Z27" i="38"/>
  <c r="T27" i="38"/>
  <c r="P27" i="38"/>
  <c r="G27" i="38"/>
  <c r="I27" i="38" s="1"/>
  <c r="AG26" i="38"/>
  <c r="Z26" i="38"/>
  <c r="T26" i="38"/>
  <c r="P26" i="38"/>
  <c r="G26" i="38"/>
  <c r="AG24" i="38"/>
  <c r="Z24" i="38"/>
  <c r="T24" i="38"/>
  <c r="P24" i="38"/>
  <c r="G24" i="38"/>
  <c r="I24" i="38"/>
  <c r="AG23" i="38"/>
  <c r="Z23" i="38"/>
  <c r="T23" i="38"/>
  <c r="P23" i="38"/>
  <c r="G23" i="38"/>
  <c r="I23" i="38" s="1"/>
  <c r="AG22" i="38"/>
  <c r="Z22" i="38"/>
  <c r="T22" i="38"/>
  <c r="P22" i="38"/>
  <c r="G22" i="38"/>
  <c r="I22" i="38" s="1"/>
  <c r="AG20" i="38"/>
  <c r="Z20" i="38"/>
  <c r="T20" i="38"/>
  <c r="P20" i="38"/>
  <c r="G20" i="38"/>
  <c r="I20" i="38" s="1"/>
  <c r="AG19" i="38"/>
  <c r="Z19" i="38"/>
  <c r="T19" i="38"/>
  <c r="P19" i="38"/>
  <c r="G19" i="38"/>
  <c r="I19" i="38" s="1"/>
  <c r="AG18" i="38"/>
  <c r="Z18" i="38"/>
  <c r="T18" i="38"/>
  <c r="P18" i="38"/>
  <c r="G18" i="38"/>
  <c r="I18" i="38" s="1"/>
  <c r="AH18" i="38" s="1"/>
  <c r="AG17" i="38"/>
  <c r="Z17" i="38"/>
  <c r="T17" i="38"/>
  <c r="P17" i="38"/>
  <c r="G17" i="38"/>
  <c r="I17" i="38" s="1"/>
  <c r="AG16" i="38"/>
  <c r="Z16" i="38"/>
  <c r="T16" i="38"/>
  <c r="P16" i="38"/>
  <c r="G16" i="38"/>
  <c r="I16" i="38" s="1"/>
  <c r="AG15" i="38"/>
  <c r="Z15" i="38"/>
  <c r="T15" i="38"/>
  <c r="P15" i="38"/>
  <c r="G15" i="38"/>
  <c r="I15" i="38" s="1"/>
  <c r="AH15" i="38" s="1"/>
  <c r="AG13" i="38"/>
  <c r="Z13" i="38"/>
  <c r="T13" i="38"/>
  <c r="P13" i="38"/>
  <c r="G13" i="38"/>
  <c r="I13" i="38"/>
  <c r="AG11" i="38"/>
  <c r="Z11" i="38"/>
  <c r="T11" i="38"/>
  <c r="P11" i="38"/>
  <c r="G11" i="38"/>
  <c r="I11" i="38" s="1"/>
  <c r="AG10" i="38"/>
  <c r="Z10" i="38"/>
  <c r="T10" i="38"/>
  <c r="P10" i="38"/>
  <c r="G10" i="38"/>
  <c r="I10" i="38" s="1"/>
  <c r="AG9" i="38"/>
  <c r="Z9" i="38"/>
  <c r="T9" i="38"/>
  <c r="P9" i="38"/>
  <c r="G9" i="38"/>
  <c r="I9" i="38" s="1"/>
  <c r="AG10" i="2"/>
  <c r="AG11" i="2"/>
  <c r="AG13" i="2"/>
  <c r="AG15" i="2"/>
  <c r="AG16" i="2"/>
  <c r="AG17" i="2"/>
  <c r="AG18" i="2"/>
  <c r="AG19" i="2"/>
  <c r="AG20" i="2"/>
  <c r="AG22" i="2"/>
  <c r="AG23" i="2"/>
  <c r="AG24" i="2"/>
  <c r="AG26" i="2"/>
  <c r="AG27" i="2"/>
  <c r="AG28" i="2"/>
  <c r="AG29" i="2"/>
  <c r="AG30" i="2"/>
  <c r="AG32" i="2"/>
  <c r="AG34" i="2"/>
  <c r="AG35" i="2"/>
  <c r="AG36" i="2"/>
  <c r="AG37" i="2"/>
  <c r="AG39" i="2"/>
  <c r="Z10" i="2"/>
  <c r="Z11" i="2"/>
  <c r="Z13" i="2"/>
  <c r="Z15" i="2"/>
  <c r="Z16" i="2"/>
  <c r="Z17" i="2"/>
  <c r="Z18" i="2"/>
  <c r="Z19" i="2"/>
  <c r="Z20" i="2"/>
  <c r="Z22" i="2"/>
  <c r="Z23" i="2"/>
  <c r="Z24" i="2"/>
  <c r="Z26" i="2"/>
  <c r="Z27" i="2"/>
  <c r="Z28" i="2"/>
  <c r="Z29" i="2"/>
  <c r="Z30" i="2"/>
  <c r="Z32" i="2"/>
  <c r="Z34" i="2"/>
  <c r="Z35" i="2"/>
  <c r="Z36" i="2"/>
  <c r="Z37" i="2"/>
  <c r="Z39" i="2"/>
  <c r="T10" i="2"/>
  <c r="T11" i="2"/>
  <c r="T13" i="2"/>
  <c r="T15" i="2"/>
  <c r="T16" i="2"/>
  <c r="T17" i="2"/>
  <c r="T18" i="2"/>
  <c r="T19" i="2"/>
  <c r="T20" i="2"/>
  <c r="T22" i="2"/>
  <c r="T23" i="2"/>
  <c r="T24" i="2"/>
  <c r="T26" i="2"/>
  <c r="T27" i="2"/>
  <c r="T28" i="2"/>
  <c r="T29" i="2"/>
  <c r="T30" i="2"/>
  <c r="T32" i="2"/>
  <c r="T34" i="2"/>
  <c r="T35" i="2"/>
  <c r="T36" i="2"/>
  <c r="T37" i="2"/>
  <c r="T39" i="2"/>
  <c r="P10" i="2"/>
  <c r="P11" i="2"/>
  <c r="P13" i="2"/>
  <c r="P15" i="2"/>
  <c r="P16" i="2"/>
  <c r="P17" i="2"/>
  <c r="P18" i="2"/>
  <c r="P19" i="2"/>
  <c r="P20" i="2"/>
  <c r="P21" i="2"/>
  <c r="P22" i="2"/>
  <c r="P23" i="2"/>
  <c r="P24" i="2"/>
  <c r="P26" i="2"/>
  <c r="P27" i="2"/>
  <c r="P28" i="2"/>
  <c r="P29" i="2"/>
  <c r="P30" i="2"/>
  <c r="P32" i="2"/>
  <c r="P34" i="2"/>
  <c r="P35" i="2"/>
  <c r="P36" i="2"/>
  <c r="P37" i="2"/>
  <c r="P39" i="2"/>
  <c r="G17" i="2"/>
  <c r="I17" i="2" s="1"/>
  <c r="AH17" i="2" s="1"/>
  <c r="G18" i="2"/>
  <c r="I18" i="2"/>
  <c r="G10" i="2"/>
  <c r="I10" i="2" s="1"/>
  <c r="G11" i="2"/>
  <c r="G13" i="2"/>
  <c r="I13" i="2"/>
  <c r="G15" i="2"/>
  <c r="I15" i="2" s="1"/>
  <c r="G16" i="2"/>
  <c r="I16" i="2" s="1"/>
  <c r="G19" i="2"/>
  <c r="I19" i="2" s="1"/>
  <c r="G20" i="2"/>
  <c r="I20" i="2" s="1"/>
  <c r="G21" i="2"/>
  <c r="I21" i="2" s="1"/>
  <c r="G22" i="2"/>
  <c r="G23" i="2"/>
  <c r="I23" i="2" s="1"/>
  <c r="G24" i="2"/>
  <c r="I24" i="2"/>
  <c r="G26" i="2"/>
  <c r="I26" i="2" s="1"/>
  <c r="AH26" i="2" s="1"/>
  <c r="G27" i="2"/>
  <c r="I27" i="2" s="1"/>
  <c r="G28" i="2"/>
  <c r="I28" i="2" s="1"/>
  <c r="G29" i="2"/>
  <c r="I29" i="2" s="1"/>
  <c r="AH29" i="2" s="1"/>
  <c r="G30" i="2"/>
  <c r="I30" i="2" s="1"/>
  <c r="G32" i="2"/>
  <c r="I32" i="2" s="1"/>
  <c r="G34" i="2"/>
  <c r="I34" i="2" s="1"/>
  <c r="G35" i="2"/>
  <c r="I35" i="2" s="1"/>
  <c r="G36" i="2"/>
  <c r="I36" i="2" s="1"/>
  <c r="G37" i="2"/>
  <c r="I37" i="2" s="1"/>
  <c r="G39" i="2"/>
  <c r="I39" i="2"/>
  <c r="G9" i="2"/>
  <c r="P9" i="2"/>
  <c r="T9" i="2"/>
  <c r="Z9" i="2"/>
  <c r="Z12" i="2" s="1"/>
  <c r="AG9" i="2"/>
  <c r="AG10" i="3"/>
  <c r="AG11" i="3"/>
  <c r="AG13" i="3"/>
  <c r="AG15" i="3"/>
  <c r="AG16" i="3"/>
  <c r="AG17" i="3"/>
  <c r="AG18" i="3"/>
  <c r="AG19" i="3"/>
  <c r="AG20" i="3"/>
  <c r="AG22" i="3"/>
  <c r="AG23" i="3"/>
  <c r="AG24" i="3"/>
  <c r="AG26" i="3"/>
  <c r="AG27" i="3"/>
  <c r="AG28" i="3"/>
  <c r="AG29" i="3"/>
  <c r="AG30" i="3"/>
  <c r="AG32" i="3"/>
  <c r="AG34" i="3"/>
  <c r="AG35" i="3"/>
  <c r="AG36" i="3"/>
  <c r="AG37" i="3"/>
  <c r="AG39" i="3"/>
  <c r="Z10" i="3"/>
  <c r="Z11" i="3"/>
  <c r="Z13" i="3"/>
  <c r="Z15" i="3"/>
  <c r="Z16" i="3"/>
  <c r="Z17" i="3"/>
  <c r="Z18" i="3"/>
  <c r="Z19" i="3"/>
  <c r="Z20" i="3"/>
  <c r="Z22" i="3"/>
  <c r="Z23" i="3"/>
  <c r="Z24" i="3"/>
  <c r="Z26" i="3"/>
  <c r="Z27" i="3"/>
  <c r="Z28" i="3"/>
  <c r="Z29" i="3"/>
  <c r="Z30" i="3"/>
  <c r="Z32" i="3"/>
  <c r="Z34" i="3"/>
  <c r="Z35" i="3"/>
  <c r="Z36" i="3"/>
  <c r="Z37" i="3"/>
  <c r="Z39" i="3"/>
  <c r="T10" i="3"/>
  <c r="T11" i="3"/>
  <c r="T13" i="3"/>
  <c r="T15" i="3"/>
  <c r="T16" i="3"/>
  <c r="T17" i="3"/>
  <c r="T18" i="3"/>
  <c r="T19" i="3"/>
  <c r="T20" i="3"/>
  <c r="T22" i="3"/>
  <c r="T25" i="3" s="1"/>
  <c r="T23" i="3"/>
  <c r="T24" i="3"/>
  <c r="T26" i="3"/>
  <c r="T27" i="3"/>
  <c r="T28" i="3"/>
  <c r="T29" i="3"/>
  <c r="T30" i="3"/>
  <c r="T32" i="3"/>
  <c r="T34" i="3"/>
  <c r="T35" i="3"/>
  <c r="T36" i="3"/>
  <c r="T37" i="3"/>
  <c r="T39" i="3"/>
  <c r="P10" i="3"/>
  <c r="P11" i="3"/>
  <c r="P13" i="3"/>
  <c r="P15" i="3"/>
  <c r="P16" i="3"/>
  <c r="P17" i="3"/>
  <c r="P18" i="3"/>
  <c r="P19" i="3"/>
  <c r="P20" i="3"/>
  <c r="P22" i="3"/>
  <c r="P23" i="3"/>
  <c r="P24" i="3"/>
  <c r="P26" i="3"/>
  <c r="P27" i="3"/>
  <c r="P28" i="3"/>
  <c r="P29" i="3"/>
  <c r="P30" i="3"/>
  <c r="P32" i="3"/>
  <c r="P34" i="3"/>
  <c r="P35" i="3"/>
  <c r="P36" i="3"/>
  <c r="P37" i="3"/>
  <c r="P39" i="3"/>
  <c r="G10" i="3"/>
  <c r="I10" i="3" s="1"/>
  <c r="G11" i="3"/>
  <c r="G13" i="3"/>
  <c r="I13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2" i="3"/>
  <c r="G23" i="3"/>
  <c r="I23" i="3" s="1"/>
  <c r="G24" i="3"/>
  <c r="I24" i="3" s="1"/>
  <c r="G26" i="3"/>
  <c r="I26" i="3" s="1"/>
  <c r="G27" i="3"/>
  <c r="I27" i="3" s="1"/>
  <c r="G28" i="3"/>
  <c r="I28" i="3" s="1"/>
  <c r="G29" i="3"/>
  <c r="I29" i="3" s="1"/>
  <c r="AH29" i="3" s="1"/>
  <c r="G30" i="3"/>
  <c r="I30" i="3" s="1"/>
  <c r="G32" i="3"/>
  <c r="I32" i="3" s="1"/>
  <c r="G34" i="3"/>
  <c r="I34" i="3" s="1"/>
  <c r="G35" i="3"/>
  <c r="I35" i="3" s="1"/>
  <c r="G36" i="3"/>
  <c r="I36" i="3" s="1"/>
  <c r="G37" i="3"/>
  <c r="I37" i="3" s="1"/>
  <c r="G39" i="3"/>
  <c r="I39" i="3" s="1"/>
  <c r="G9" i="3"/>
  <c r="I9" i="3" s="1"/>
  <c r="P9" i="3"/>
  <c r="T9" i="3"/>
  <c r="Z9" i="3"/>
  <c r="AG9" i="3"/>
  <c r="G10" i="7"/>
  <c r="I10" i="7" s="1"/>
  <c r="G11" i="7"/>
  <c r="G13" i="7"/>
  <c r="I13" i="7" s="1"/>
  <c r="G15" i="7"/>
  <c r="I15" i="7" s="1"/>
  <c r="G16" i="7"/>
  <c r="I16" i="7" s="1"/>
  <c r="G17" i="7"/>
  <c r="I17" i="7" s="1"/>
  <c r="G18" i="7"/>
  <c r="I18" i="7" s="1"/>
  <c r="G19" i="7"/>
  <c r="I19" i="7" s="1"/>
  <c r="G20" i="7"/>
  <c r="I20" i="7" s="1"/>
  <c r="G22" i="7"/>
  <c r="I22" i="7"/>
  <c r="G23" i="7"/>
  <c r="I23" i="7" s="1"/>
  <c r="G24" i="7"/>
  <c r="I24" i="7" s="1"/>
  <c r="G26" i="7"/>
  <c r="I26" i="7"/>
  <c r="G27" i="7"/>
  <c r="I27" i="7" s="1"/>
  <c r="G28" i="7"/>
  <c r="I28" i="7"/>
  <c r="G29" i="7"/>
  <c r="I29" i="7" s="1"/>
  <c r="G30" i="7"/>
  <c r="I30" i="7" s="1"/>
  <c r="G32" i="7"/>
  <c r="I32" i="7" s="1"/>
  <c r="G34" i="7"/>
  <c r="G35" i="7"/>
  <c r="I35" i="7" s="1"/>
  <c r="AH35" i="7" s="1"/>
  <c r="G36" i="7"/>
  <c r="I36" i="7" s="1"/>
  <c r="G37" i="7"/>
  <c r="I37" i="7" s="1"/>
  <c r="G39" i="7"/>
  <c r="I39" i="7" s="1"/>
  <c r="AH39" i="7" s="1"/>
  <c r="G9" i="7"/>
  <c r="I9" i="7" s="1"/>
  <c r="P10" i="7"/>
  <c r="P11" i="7"/>
  <c r="P13" i="7"/>
  <c r="P15" i="7"/>
  <c r="P16" i="7"/>
  <c r="P17" i="7"/>
  <c r="P18" i="7"/>
  <c r="P19" i="7"/>
  <c r="P20" i="7"/>
  <c r="P22" i="7"/>
  <c r="P23" i="7"/>
  <c r="P24" i="7"/>
  <c r="P26" i="7"/>
  <c r="P27" i="7"/>
  <c r="P28" i="7"/>
  <c r="P29" i="7"/>
  <c r="P30" i="7"/>
  <c r="P32" i="7"/>
  <c r="P34" i="7"/>
  <c r="P35" i="7"/>
  <c r="P36" i="7"/>
  <c r="P37" i="7"/>
  <c r="P39" i="7"/>
  <c r="P9" i="7"/>
  <c r="T10" i="7"/>
  <c r="T11" i="7"/>
  <c r="T13" i="7"/>
  <c r="T15" i="7"/>
  <c r="T16" i="7"/>
  <c r="T17" i="7"/>
  <c r="T18" i="7"/>
  <c r="T19" i="7"/>
  <c r="T20" i="7"/>
  <c r="T22" i="7"/>
  <c r="T23" i="7"/>
  <c r="T24" i="7"/>
  <c r="T26" i="7"/>
  <c r="T27" i="7"/>
  <c r="T28" i="7"/>
  <c r="T29" i="7"/>
  <c r="T30" i="7"/>
  <c r="T32" i="7"/>
  <c r="T34" i="7"/>
  <c r="T35" i="7"/>
  <c r="T36" i="7"/>
  <c r="T37" i="7"/>
  <c r="T39" i="7"/>
  <c r="T9" i="7"/>
  <c r="AG10" i="7"/>
  <c r="AG11" i="7"/>
  <c r="AH11" i="7" s="1"/>
  <c r="AG13" i="7"/>
  <c r="AG15" i="7"/>
  <c r="AG16" i="7"/>
  <c r="AG17" i="7"/>
  <c r="AG18" i="7"/>
  <c r="AG19" i="7"/>
  <c r="AG20" i="7"/>
  <c r="AG22" i="7"/>
  <c r="AG23" i="7"/>
  <c r="AG24" i="7"/>
  <c r="AG26" i="7"/>
  <c r="AG27" i="7"/>
  <c r="AG28" i="7"/>
  <c r="AG29" i="7"/>
  <c r="AG30" i="7"/>
  <c r="AG32" i="7"/>
  <c r="AG34" i="7"/>
  <c r="AG35" i="7"/>
  <c r="AG36" i="7"/>
  <c r="AG37" i="7"/>
  <c r="AG39" i="7"/>
  <c r="Z10" i="7"/>
  <c r="Z11" i="7"/>
  <c r="Z13" i="7"/>
  <c r="Z15" i="7"/>
  <c r="Z16" i="7"/>
  <c r="Z17" i="7"/>
  <c r="Z18" i="7"/>
  <c r="Z19" i="7"/>
  <c r="Z20" i="7"/>
  <c r="Z22" i="7"/>
  <c r="Z23" i="7"/>
  <c r="Z24" i="7"/>
  <c r="Z26" i="7"/>
  <c r="Z27" i="7"/>
  <c r="Z28" i="7"/>
  <c r="Z29" i="7"/>
  <c r="Z30" i="7"/>
  <c r="Z32" i="7"/>
  <c r="Z34" i="7"/>
  <c r="Z35" i="7"/>
  <c r="Z36" i="7"/>
  <c r="Z37" i="7"/>
  <c r="Z39" i="7"/>
  <c r="Z9" i="7"/>
  <c r="AG9" i="7"/>
  <c r="Z10" i="6"/>
  <c r="Z11" i="6"/>
  <c r="Z13" i="6"/>
  <c r="Z15" i="6"/>
  <c r="Z16" i="6"/>
  <c r="Z17" i="6"/>
  <c r="Z18" i="6"/>
  <c r="Z19" i="6"/>
  <c r="Z20" i="6"/>
  <c r="Z22" i="6"/>
  <c r="Z23" i="6"/>
  <c r="Z24" i="6"/>
  <c r="Z26" i="6"/>
  <c r="Z27" i="6"/>
  <c r="Z28" i="6"/>
  <c r="Z29" i="6"/>
  <c r="Z30" i="6"/>
  <c r="Z32" i="6"/>
  <c r="Z34" i="6"/>
  <c r="Z35" i="6"/>
  <c r="Z36" i="6"/>
  <c r="Z37" i="6"/>
  <c r="Z39" i="6"/>
  <c r="Z9" i="6"/>
  <c r="AG10" i="6"/>
  <c r="AG11" i="6"/>
  <c r="AG13" i="6"/>
  <c r="AG15" i="6"/>
  <c r="AG16" i="6"/>
  <c r="AG17" i="6"/>
  <c r="AG18" i="6"/>
  <c r="AG19" i="6"/>
  <c r="AG20" i="6"/>
  <c r="AG22" i="6"/>
  <c r="AG23" i="6"/>
  <c r="AG24" i="6"/>
  <c r="AG26" i="6"/>
  <c r="AG27" i="6"/>
  <c r="AG28" i="6"/>
  <c r="AG29" i="6"/>
  <c r="AG30" i="6"/>
  <c r="AG32" i="6"/>
  <c r="AG34" i="6"/>
  <c r="AG35" i="6"/>
  <c r="AG36" i="6"/>
  <c r="AG37" i="6"/>
  <c r="AG39" i="6"/>
  <c r="AG9" i="6"/>
  <c r="P10" i="6"/>
  <c r="P11" i="6"/>
  <c r="P13" i="6"/>
  <c r="P15" i="6"/>
  <c r="P16" i="6"/>
  <c r="P17" i="6"/>
  <c r="P18" i="6"/>
  <c r="P19" i="6"/>
  <c r="P20" i="6"/>
  <c r="P22" i="6"/>
  <c r="P23" i="6"/>
  <c r="P24" i="6"/>
  <c r="P26" i="6"/>
  <c r="P27" i="6"/>
  <c r="P28" i="6"/>
  <c r="P29" i="6"/>
  <c r="P30" i="6"/>
  <c r="P32" i="6"/>
  <c r="P34" i="6"/>
  <c r="P35" i="6"/>
  <c r="P36" i="6"/>
  <c r="P37" i="6"/>
  <c r="P39" i="6"/>
  <c r="G10" i="6"/>
  <c r="I10" i="6" s="1"/>
  <c r="G11" i="6"/>
  <c r="G13" i="6"/>
  <c r="I13" i="6" s="1"/>
  <c r="G15" i="6"/>
  <c r="G16" i="6"/>
  <c r="I16" i="6" s="1"/>
  <c r="G17" i="6"/>
  <c r="I17" i="6" s="1"/>
  <c r="G18" i="6"/>
  <c r="I18" i="6" s="1"/>
  <c r="G19" i="6"/>
  <c r="I19" i="6" s="1"/>
  <c r="G20" i="6"/>
  <c r="I20" i="6" s="1"/>
  <c r="G22" i="6"/>
  <c r="I22" i="6" s="1"/>
  <c r="G23" i="6"/>
  <c r="I23" i="6" s="1"/>
  <c r="G24" i="6"/>
  <c r="I24" i="6" s="1"/>
  <c r="G26" i="6"/>
  <c r="I26" i="6" s="1"/>
  <c r="G27" i="6"/>
  <c r="I27" i="6"/>
  <c r="G28" i="6"/>
  <c r="I28" i="6" s="1"/>
  <c r="G29" i="6"/>
  <c r="I29" i="6" s="1"/>
  <c r="G30" i="6"/>
  <c r="I30" i="6"/>
  <c r="G32" i="6"/>
  <c r="I32" i="6" s="1"/>
  <c r="G34" i="6"/>
  <c r="I34" i="6" s="1"/>
  <c r="G35" i="6"/>
  <c r="I35" i="6" s="1"/>
  <c r="G36" i="6"/>
  <c r="I36" i="6" s="1"/>
  <c r="G37" i="6"/>
  <c r="I37" i="6"/>
  <c r="G39" i="6"/>
  <c r="I39" i="6" s="1"/>
  <c r="G9" i="6"/>
  <c r="AG10" i="34"/>
  <c r="AG11" i="34"/>
  <c r="AG13" i="34"/>
  <c r="AG15" i="34"/>
  <c r="AG16" i="34"/>
  <c r="AG17" i="34"/>
  <c r="AG18" i="34"/>
  <c r="AG19" i="34"/>
  <c r="AG20" i="34"/>
  <c r="AG22" i="34"/>
  <c r="AG23" i="34"/>
  <c r="AG24" i="34"/>
  <c r="AG26" i="34"/>
  <c r="AG27" i="34"/>
  <c r="AG28" i="34"/>
  <c r="AG29" i="34"/>
  <c r="AG30" i="34"/>
  <c r="AG32" i="34"/>
  <c r="AG34" i="34"/>
  <c r="AG35" i="34"/>
  <c r="AG36" i="34"/>
  <c r="AG37" i="34"/>
  <c r="AG39" i="34"/>
  <c r="AG9" i="34"/>
  <c r="Z10" i="34"/>
  <c r="Z11" i="34"/>
  <c r="Z13" i="34"/>
  <c r="Z15" i="34"/>
  <c r="Z16" i="34"/>
  <c r="Z17" i="34"/>
  <c r="Z18" i="34"/>
  <c r="Z19" i="34"/>
  <c r="Z20" i="34"/>
  <c r="Z22" i="34"/>
  <c r="Z23" i="34"/>
  <c r="Z24" i="34"/>
  <c r="Z26" i="34"/>
  <c r="Z27" i="34"/>
  <c r="Z28" i="34"/>
  <c r="Z29" i="34"/>
  <c r="Z30" i="34"/>
  <c r="Z32" i="34"/>
  <c r="Z34" i="34"/>
  <c r="Z35" i="34"/>
  <c r="Z36" i="34"/>
  <c r="Z37" i="34"/>
  <c r="Z39" i="34"/>
  <c r="Z9" i="34"/>
  <c r="T10" i="34"/>
  <c r="T11" i="34"/>
  <c r="T13" i="34"/>
  <c r="T15" i="34"/>
  <c r="T16" i="34"/>
  <c r="T17" i="34"/>
  <c r="T18" i="34"/>
  <c r="T19" i="34"/>
  <c r="T20" i="34"/>
  <c r="T22" i="34"/>
  <c r="T23" i="34"/>
  <c r="T24" i="34"/>
  <c r="T26" i="34"/>
  <c r="T27" i="34"/>
  <c r="T28" i="34"/>
  <c r="T29" i="34"/>
  <c r="T30" i="34"/>
  <c r="T32" i="34"/>
  <c r="T34" i="34"/>
  <c r="T35" i="34"/>
  <c r="T36" i="34"/>
  <c r="T37" i="34"/>
  <c r="T39" i="34"/>
  <c r="T9" i="34"/>
  <c r="P10" i="34"/>
  <c r="P11" i="34"/>
  <c r="P13" i="34"/>
  <c r="P15" i="34"/>
  <c r="P16" i="34"/>
  <c r="P17" i="34"/>
  <c r="P18" i="34"/>
  <c r="P19" i="34"/>
  <c r="P20" i="34"/>
  <c r="P22" i="34"/>
  <c r="P23" i="34"/>
  <c r="P24" i="34"/>
  <c r="P26" i="34"/>
  <c r="P27" i="34"/>
  <c r="P28" i="34"/>
  <c r="P29" i="34"/>
  <c r="P30" i="34"/>
  <c r="P32" i="34"/>
  <c r="P34" i="34"/>
  <c r="P35" i="34"/>
  <c r="P36" i="34"/>
  <c r="P37" i="34"/>
  <c r="P39" i="34"/>
  <c r="P9" i="34"/>
  <c r="G10" i="34"/>
  <c r="I10" i="34" s="1"/>
  <c r="G11" i="34"/>
  <c r="G13" i="34"/>
  <c r="I13" i="34" s="1"/>
  <c r="G15" i="34"/>
  <c r="G16" i="34"/>
  <c r="I16" i="34" s="1"/>
  <c r="AH16" i="34" s="1"/>
  <c r="G17" i="34"/>
  <c r="I17" i="34" s="1"/>
  <c r="G18" i="34"/>
  <c r="I18" i="34"/>
  <c r="G19" i="34"/>
  <c r="I19" i="34" s="1"/>
  <c r="G20" i="34"/>
  <c r="I20" i="34" s="1"/>
  <c r="AH20" i="34" s="1"/>
  <c r="G22" i="34"/>
  <c r="I22" i="34" s="1"/>
  <c r="G23" i="34"/>
  <c r="I23" i="34" s="1"/>
  <c r="AH23" i="34" s="1"/>
  <c r="G24" i="34"/>
  <c r="I24" i="34" s="1"/>
  <c r="G26" i="34"/>
  <c r="I26" i="34" s="1"/>
  <c r="G27" i="34"/>
  <c r="I27" i="34" s="1"/>
  <c r="G28" i="34"/>
  <c r="I28" i="34" s="1"/>
  <c r="AH28" i="34" s="1"/>
  <c r="G29" i="34"/>
  <c r="I29" i="34" s="1"/>
  <c r="G30" i="34"/>
  <c r="I30" i="34" s="1"/>
  <c r="G32" i="34"/>
  <c r="I32" i="34" s="1"/>
  <c r="G34" i="34"/>
  <c r="G35" i="34"/>
  <c r="I35" i="34" s="1"/>
  <c r="G36" i="34"/>
  <c r="I36" i="34" s="1"/>
  <c r="G37" i="34"/>
  <c r="I37" i="34" s="1"/>
  <c r="G39" i="34"/>
  <c r="I39" i="34" s="1"/>
  <c r="G9" i="34"/>
  <c r="AG10" i="5"/>
  <c r="AG11" i="5"/>
  <c r="AG13" i="5"/>
  <c r="AG15" i="5"/>
  <c r="AG16" i="5"/>
  <c r="AG17" i="5"/>
  <c r="AG18" i="5"/>
  <c r="AG19" i="5"/>
  <c r="AG20" i="5"/>
  <c r="AG22" i="5"/>
  <c r="AG23" i="5"/>
  <c r="AG24" i="5"/>
  <c r="AG26" i="5"/>
  <c r="AG27" i="5"/>
  <c r="AG28" i="5"/>
  <c r="AG29" i="5"/>
  <c r="AG30" i="5"/>
  <c r="AG32" i="5"/>
  <c r="AG34" i="5"/>
  <c r="AG35" i="5"/>
  <c r="AG36" i="5"/>
  <c r="AG37" i="5"/>
  <c r="AG39" i="5"/>
  <c r="AG9" i="5"/>
  <c r="Z10" i="5"/>
  <c r="Z11" i="5"/>
  <c r="Z13" i="5"/>
  <c r="Z15" i="5"/>
  <c r="Z16" i="5"/>
  <c r="Z17" i="5"/>
  <c r="Z18" i="5"/>
  <c r="Z19" i="5"/>
  <c r="Z20" i="5"/>
  <c r="Z22" i="5"/>
  <c r="Z23" i="5"/>
  <c r="Z24" i="5"/>
  <c r="Z26" i="5"/>
  <c r="Z27" i="5"/>
  <c r="Z28" i="5"/>
  <c r="Z29" i="5"/>
  <c r="Z30" i="5"/>
  <c r="Z32" i="5"/>
  <c r="Z34" i="5"/>
  <c r="Z35" i="5"/>
  <c r="Z36" i="5"/>
  <c r="Z37" i="5"/>
  <c r="Z39" i="5"/>
  <c r="Z9" i="5"/>
  <c r="T10" i="5"/>
  <c r="T11" i="5"/>
  <c r="T13" i="5"/>
  <c r="T15" i="5"/>
  <c r="T16" i="5"/>
  <c r="T17" i="5"/>
  <c r="T18" i="5"/>
  <c r="T19" i="5"/>
  <c r="T20" i="5"/>
  <c r="T22" i="5"/>
  <c r="T23" i="5"/>
  <c r="T24" i="5"/>
  <c r="T26" i="5"/>
  <c r="T27" i="5"/>
  <c r="T28" i="5"/>
  <c r="T29" i="5"/>
  <c r="T30" i="5"/>
  <c r="T32" i="5"/>
  <c r="T34" i="5"/>
  <c r="T35" i="5"/>
  <c r="T36" i="5"/>
  <c r="T37" i="5"/>
  <c r="T39" i="5"/>
  <c r="T9" i="5"/>
  <c r="P10" i="5"/>
  <c r="P11" i="5"/>
  <c r="P13" i="5"/>
  <c r="P15" i="5"/>
  <c r="P16" i="5"/>
  <c r="P17" i="5"/>
  <c r="P18" i="5"/>
  <c r="P19" i="5"/>
  <c r="P20" i="5"/>
  <c r="P22" i="5"/>
  <c r="P23" i="5"/>
  <c r="P24" i="5"/>
  <c r="P26" i="5"/>
  <c r="P27" i="5"/>
  <c r="P28" i="5"/>
  <c r="P29" i="5"/>
  <c r="P30" i="5"/>
  <c r="P32" i="5"/>
  <c r="P34" i="5"/>
  <c r="P35" i="5"/>
  <c r="P36" i="5"/>
  <c r="P37" i="5"/>
  <c r="P39" i="5"/>
  <c r="P9" i="5"/>
  <c r="G10" i="5"/>
  <c r="I10" i="5"/>
  <c r="G11" i="5"/>
  <c r="G13" i="5"/>
  <c r="I13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2" i="5"/>
  <c r="I22" i="5" s="1"/>
  <c r="AH22" i="5" s="1"/>
  <c r="G23" i="5"/>
  <c r="I23" i="5" s="1"/>
  <c r="G24" i="5"/>
  <c r="I24" i="5" s="1"/>
  <c r="G26" i="5"/>
  <c r="I26" i="5" s="1"/>
  <c r="G27" i="5"/>
  <c r="I27" i="5" s="1"/>
  <c r="G28" i="5"/>
  <c r="I28" i="5" s="1"/>
  <c r="G29" i="5"/>
  <c r="I29" i="5" s="1"/>
  <c r="G30" i="5"/>
  <c r="I30" i="5" s="1"/>
  <c r="G32" i="5"/>
  <c r="I32" i="5" s="1"/>
  <c r="G34" i="5"/>
  <c r="I34" i="5" s="1"/>
  <c r="G35" i="5"/>
  <c r="I35" i="5" s="1"/>
  <c r="G36" i="5"/>
  <c r="I36" i="5" s="1"/>
  <c r="G37" i="5"/>
  <c r="I37" i="5" s="1"/>
  <c r="G39" i="5"/>
  <c r="I39" i="5"/>
  <c r="G9" i="5"/>
  <c r="AG10" i="4"/>
  <c r="AG11" i="4"/>
  <c r="AG13" i="4"/>
  <c r="AG15" i="4"/>
  <c r="AG16" i="4"/>
  <c r="AG17" i="4"/>
  <c r="AG18" i="4"/>
  <c r="AG19" i="4"/>
  <c r="AG20" i="4"/>
  <c r="AG22" i="4"/>
  <c r="AG23" i="4"/>
  <c r="AG24" i="4"/>
  <c r="AG26" i="4"/>
  <c r="AG27" i="4"/>
  <c r="AG28" i="4"/>
  <c r="AG29" i="4"/>
  <c r="AG30" i="4"/>
  <c r="AG32" i="4"/>
  <c r="AG34" i="4"/>
  <c r="AG35" i="4"/>
  <c r="AG36" i="4"/>
  <c r="AG37" i="4"/>
  <c r="AG39" i="4"/>
  <c r="AG9" i="4"/>
  <c r="Z10" i="4"/>
  <c r="Z11" i="4"/>
  <c r="Z13" i="4"/>
  <c r="Z15" i="4"/>
  <c r="Z16" i="4"/>
  <c r="Z17" i="4"/>
  <c r="Z18" i="4"/>
  <c r="Z19" i="4"/>
  <c r="Z20" i="4"/>
  <c r="Z22" i="4"/>
  <c r="Z23" i="4"/>
  <c r="Z24" i="4"/>
  <c r="Z26" i="4"/>
  <c r="Z27" i="4"/>
  <c r="Z28" i="4"/>
  <c r="Z29" i="4"/>
  <c r="Z30" i="4"/>
  <c r="Z32" i="4"/>
  <c r="Z34" i="4"/>
  <c r="Z35" i="4"/>
  <c r="Z36" i="4"/>
  <c r="Z37" i="4"/>
  <c r="Z39" i="4"/>
  <c r="Z9" i="4"/>
  <c r="T10" i="4"/>
  <c r="T11" i="4"/>
  <c r="T13" i="4"/>
  <c r="T15" i="4"/>
  <c r="T16" i="4"/>
  <c r="T17" i="4"/>
  <c r="T18" i="4"/>
  <c r="T19" i="4"/>
  <c r="T20" i="4"/>
  <c r="T22" i="4"/>
  <c r="T23" i="4"/>
  <c r="T24" i="4"/>
  <c r="T26" i="4"/>
  <c r="T27" i="4"/>
  <c r="T28" i="4"/>
  <c r="T29" i="4"/>
  <c r="T30" i="4"/>
  <c r="T32" i="4"/>
  <c r="T34" i="4"/>
  <c r="T35" i="4"/>
  <c r="T36" i="4"/>
  <c r="T37" i="4"/>
  <c r="T39" i="4"/>
  <c r="T9" i="4"/>
  <c r="P10" i="4"/>
  <c r="P11" i="4"/>
  <c r="P13" i="4"/>
  <c r="P15" i="4"/>
  <c r="P16" i="4"/>
  <c r="P17" i="4"/>
  <c r="P18" i="4"/>
  <c r="P19" i="4"/>
  <c r="P20" i="4"/>
  <c r="P22" i="4"/>
  <c r="P23" i="4"/>
  <c r="P24" i="4"/>
  <c r="P26" i="4"/>
  <c r="P27" i="4"/>
  <c r="P28" i="4"/>
  <c r="P29" i="4"/>
  <c r="P30" i="4"/>
  <c r="P32" i="4"/>
  <c r="P34" i="4"/>
  <c r="P35" i="4"/>
  <c r="P36" i="4"/>
  <c r="P37" i="4"/>
  <c r="P39" i="4"/>
  <c r="P9" i="4"/>
  <c r="G10" i="4"/>
  <c r="I10" i="4" s="1"/>
  <c r="AH10" i="4" s="1"/>
  <c r="G11" i="4"/>
  <c r="G13" i="4"/>
  <c r="I13" i="4" s="1"/>
  <c r="G15" i="4"/>
  <c r="G16" i="4"/>
  <c r="I16" i="4" s="1"/>
  <c r="G17" i="4"/>
  <c r="I17" i="4" s="1"/>
  <c r="G18" i="4"/>
  <c r="I18" i="4" s="1"/>
  <c r="G19" i="4"/>
  <c r="I19" i="4" s="1"/>
  <c r="G20" i="4"/>
  <c r="I20" i="4" s="1"/>
  <c r="G22" i="4"/>
  <c r="I22" i="4" s="1"/>
  <c r="G23" i="4"/>
  <c r="I23" i="4" s="1"/>
  <c r="G24" i="4"/>
  <c r="I24" i="4" s="1"/>
  <c r="G26" i="4"/>
  <c r="I26" i="4" s="1"/>
  <c r="G27" i="4"/>
  <c r="I27" i="4" s="1"/>
  <c r="G28" i="4"/>
  <c r="I28" i="4" s="1"/>
  <c r="AH28" i="4" s="1"/>
  <c r="G29" i="4"/>
  <c r="I29" i="4" s="1"/>
  <c r="G30" i="4"/>
  <c r="I30" i="4" s="1"/>
  <c r="G32" i="4"/>
  <c r="I32" i="4" s="1"/>
  <c r="G34" i="4"/>
  <c r="G35" i="4"/>
  <c r="I35" i="4" s="1"/>
  <c r="G36" i="4"/>
  <c r="I36" i="4" s="1"/>
  <c r="G37" i="4"/>
  <c r="I37" i="4"/>
  <c r="G9" i="4"/>
  <c r="G10" i="8"/>
  <c r="I10" i="8" s="1"/>
  <c r="G11" i="8"/>
  <c r="G13" i="8"/>
  <c r="I13" i="8" s="1"/>
  <c r="G15" i="8"/>
  <c r="I15" i="8" s="1"/>
  <c r="G16" i="8"/>
  <c r="I16" i="8" s="1"/>
  <c r="G17" i="8"/>
  <c r="I17" i="8"/>
  <c r="G18" i="8"/>
  <c r="I18" i="8" s="1"/>
  <c r="G19" i="8"/>
  <c r="I19" i="8" s="1"/>
  <c r="G20" i="8"/>
  <c r="I20" i="8" s="1"/>
  <c r="G22" i="8"/>
  <c r="I22" i="8" s="1"/>
  <c r="G23" i="8"/>
  <c r="I23" i="8" s="1"/>
  <c r="G24" i="8"/>
  <c r="I24" i="8" s="1"/>
  <c r="G26" i="8"/>
  <c r="G27" i="8"/>
  <c r="I27" i="8" s="1"/>
  <c r="G28" i="8"/>
  <c r="I28" i="8" s="1"/>
  <c r="G29" i="8"/>
  <c r="I29" i="8" s="1"/>
  <c r="AH29" i="8" s="1"/>
  <c r="G30" i="8"/>
  <c r="I30" i="8" s="1"/>
  <c r="G32" i="8"/>
  <c r="I32" i="8" s="1"/>
  <c r="G34" i="8"/>
  <c r="I34" i="8" s="1"/>
  <c r="G35" i="8"/>
  <c r="I35" i="8" s="1"/>
  <c r="G36" i="8"/>
  <c r="I36" i="8" s="1"/>
  <c r="G37" i="8"/>
  <c r="I37" i="8"/>
  <c r="G39" i="8"/>
  <c r="I39" i="8" s="1"/>
  <c r="G9" i="8"/>
  <c r="I9" i="8" s="1"/>
  <c r="P10" i="8"/>
  <c r="P11" i="8"/>
  <c r="P13" i="8"/>
  <c r="P15" i="8"/>
  <c r="P16" i="8"/>
  <c r="P17" i="8"/>
  <c r="P18" i="8"/>
  <c r="P19" i="8"/>
  <c r="P20" i="8"/>
  <c r="P22" i="8"/>
  <c r="P23" i="8"/>
  <c r="P24" i="8"/>
  <c r="P26" i="8"/>
  <c r="P27" i="8"/>
  <c r="P28" i="8"/>
  <c r="P29" i="8"/>
  <c r="P30" i="8"/>
  <c r="P32" i="8"/>
  <c r="P34" i="8"/>
  <c r="P35" i="8"/>
  <c r="P36" i="8"/>
  <c r="P37" i="8"/>
  <c r="P39" i="8"/>
  <c r="P9" i="8"/>
  <c r="T10" i="8"/>
  <c r="T11" i="8"/>
  <c r="T13" i="8"/>
  <c r="T15" i="8"/>
  <c r="T16" i="8"/>
  <c r="T17" i="8"/>
  <c r="T18" i="8"/>
  <c r="T19" i="8"/>
  <c r="T20" i="8"/>
  <c r="T22" i="8"/>
  <c r="T23" i="8"/>
  <c r="T24" i="8"/>
  <c r="T26" i="8"/>
  <c r="T27" i="8"/>
  <c r="T28" i="8"/>
  <c r="T29" i="8"/>
  <c r="T30" i="8"/>
  <c r="T32" i="8"/>
  <c r="T34" i="8"/>
  <c r="T35" i="8"/>
  <c r="T36" i="8"/>
  <c r="T37" i="8"/>
  <c r="T39" i="8"/>
  <c r="T9" i="8"/>
  <c r="Z10" i="8"/>
  <c r="Z11" i="8"/>
  <c r="Z13" i="8"/>
  <c r="Z15" i="8"/>
  <c r="Z16" i="8"/>
  <c r="Z17" i="8"/>
  <c r="Z18" i="8"/>
  <c r="Z19" i="8"/>
  <c r="Z20" i="8"/>
  <c r="Z22" i="8"/>
  <c r="Z23" i="8"/>
  <c r="Z24" i="8"/>
  <c r="Z26" i="8"/>
  <c r="Z27" i="8"/>
  <c r="Z28" i="8"/>
  <c r="Z29" i="8"/>
  <c r="Z30" i="8"/>
  <c r="Z32" i="8"/>
  <c r="Z34" i="8"/>
  <c r="Z35" i="8"/>
  <c r="Z36" i="8"/>
  <c r="Z37" i="8"/>
  <c r="Z39" i="8"/>
  <c r="Z9" i="8"/>
  <c r="AG10" i="8"/>
  <c r="AG11" i="8"/>
  <c r="AG13" i="8"/>
  <c r="AG15" i="8"/>
  <c r="AG16" i="8"/>
  <c r="AH16" i="8" s="1"/>
  <c r="AG17" i="8"/>
  <c r="AG18" i="8"/>
  <c r="AG19" i="8"/>
  <c r="AG20" i="8"/>
  <c r="AG22" i="8"/>
  <c r="AG23" i="8"/>
  <c r="AG24" i="8"/>
  <c r="AG26" i="8"/>
  <c r="AG27" i="8"/>
  <c r="AG28" i="8"/>
  <c r="AG29" i="8"/>
  <c r="AG30" i="8"/>
  <c r="AG32" i="8"/>
  <c r="AG34" i="8"/>
  <c r="AG35" i="8"/>
  <c r="AG36" i="8"/>
  <c r="AH36" i="8" s="1"/>
  <c r="AG37" i="8"/>
  <c r="AG39" i="8"/>
  <c r="AG9" i="8"/>
  <c r="G10" i="33"/>
  <c r="I10" i="33" s="1"/>
  <c r="G11" i="33"/>
  <c r="G13" i="33"/>
  <c r="I13" i="33" s="1"/>
  <c r="G15" i="33"/>
  <c r="I15" i="33" s="1"/>
  <c r="G16" i="33"/>
  <c r="I16" i="33" s="1"/>
  <c r="G17" i="33"/>
  <c r="I17" i="33" s="1"/>
  <c r="G18" i="33"/>
  <c r="I18" i="33" s="1"/>
  <c r="G19" i="33"/>
  <c r="I19" i="33"/>
  <c r="G20" i="33"/>
  <c r="I20" i="33" s="1"/>
  <c r="G22" i="33"/>
  <c r="I22" i="33" s="1"/>
  <c r="G23" i="33"/>
  <c r="I23" i="33" s="1"/>
  <c r="G24" i="33"/>
  <c r="I24" i="33" s="1"/>
  <c r="G26" i="33"/>
  <c r="I26" i="33" s="1"/>
  <c r="G27" i="33"/>
  <c r="I27" i="33" s="1"/>
  <c r="G28" i="33"/>
  <c r="I28" i="33" s="1"/>
  <c r="G29" i="33"/>
  <c r="I29" i="33" s="1"/>
  <c r="G30" i="33"/>
  <c r="I30" i="33" s="1"/>
  <c r="G32" i="33"/>
  <c r="I32" i="33" s="1"/>
  <c r="G33" i="33"/>
  <c r="I33" i="33" s="1"/>
  <c r="G34" i="33"/>
  <c r="I34" i="33" s="1"/>
  <c r="G35" i="33"/>
  <c r="I35" i="33" s="1"/>
  <c r="G36" i="33"/>
  <c r="I36" i="33" s="1"/>
  <c r="G37" i="33"/>
  <c r="I37" i="33" s="1"/>
  <c r="G39" i="33"/>
  <c r="I39" i="33" s="1"/>
  <c r="AH39" i="33" s="1"/>
  <c r="P10" i="33"/>
  <c r="P11" i="33"/>
  <c r="P13" i="33"/>
  <c r="P15" i="33"/>
  <c r="P16" i="33"/>
  <c r="P17" i="33"/>
  <c r="P18" i="33"/>
  <c r="P19" i="33"/>
  <c r="P20" i="33"/>
  <c r="P22" i="33"/>
  <c r="P23" i="33"/>
  <c r="P24" i="33"/>
  <c r="P26" i="33"/>
  <c r="P27" i="33"/>
  <c r="P28" i="33"/>
  <c r="P29" i="33"/>
  <c r="P30" i="33"/>
  <c r="P32" i="33"/>
  <c r="P33" i="33"/>
  <c r="P34" i="33"/>
  <c r="P35" i="33"/>
  <c r="P36" i="33"/>
  <c r="P37" i="33"/>
  <c r="P39" i="33"/>
  <c r="P9" i="33"/>
  <c r="P12" i="33" s="1"/>
  <c r="P14" i="33" s="1"/>
  <c r="T10" i="33"/>
  <c r="T11" i="33"/>
  <c r="T13" i="33"/>
  <c r="T15" i="33"/>
  <c r="T16" i="33"/>
  <c r="T17" i="33"/>
  <c r="T18" i="33"/>
  <c r="T19" i="33"/>
  <c r="T20" i="33"/>
  <c r="T22" i="33"/>
  <c r="T23" i="33"/>
  <c r="T24" i="33"/>
  <c r="T26" i="33"/>
  <c r="T27" i="33"/>
  <c r="T28" i="33"/>
  <c r="T29" i="33"/>
  <c r="T30" i="33"/>
  <c r="T32" i="33"/>
  <c r="T33" i="33"/>
  <c r="T34" i="33"/>
  <c r="T35" i="33"/>
  <c r="T36" i="33"/>
  <c r="T37" i="33"/>
  <c r="T39" i="33"/>
  <c r="T9" i="33"/>
  <c r="Z10" i="33"/>
  <c r="Z11" i="33"/>
  <c r="Z13" i="33"/>
  <c r="Z15" i="33"/>
  <c r="Z16" i="33"/>
  <c r="Z17" i="33"/>
  <c r="Z18" i="33"/>
  <c r="Z19" i="33"/>
  <c r="Z20" i="33"/>
  <c r="Z22" i="33"/>
  <c r="Z23" i="33"/>
  <c r="Z24" i="33"/>
  <c r="Z26" i="33"/>
  <c r="Z27" i="33"/>
  <c r="Z28" i="33"/>
  <c r="Z29" i="33"/>
  <c r="Z30" i="33"/>
  <c r="Z32" i="33"/>
  <c r="Z33" i="33"/>
  <c r="Z34" i="33"/>
  <c r="Z35" i="33"/>
  <c r="Z36" i="33"/>
  <c r="Z37" i="33"/>
  <c r="Z39" i="33"/>
  <c r="Z9" i="33"/>
  <c r="AG10" i="33"/>
  <c r="AG11" i="33"/>
  <c r="AG13" i="33"/>
  <c r="AG15" i="33"/>
  <c r="AG16" i="33"/>
  <c r="AG17" i="33"/>
  <c r="AG18" i="33"/>
  <c r="AG19" i="33"/>
  <c r="AG20" i="33"/>
  <c r="AG22" i="33"/>
  <c r="AG23" i="33"/>
  <c r="AG24" i="33"/>
  <c r="AG26" i="33"/>
  <c r="AG27" i="33"/>
  <c r="AG28" i="33"/>
  <c r="AG29" i="33"/>
  <c r="AG30" i="33"/>
  <c r="AG32" i="33"/>
  <c r="AG33" i="33"/>
  <c r="AG34" i="33"/>
  <c r="AG35" i="33"/>
  <c r="AG36" i="33"/>
  <c r="AG37" i="33"/>
  <c r="AG39" i="33"/>
  <c r="AG9" i="33"/>
  <c r="AG10" i="36"/>
  <c r="AG11" i="36"/>
  <c r="AG13" i="36"/>
  <c r="AG15" i="36"/>
  <c r="AG16" i="36"/>
  <c r="AG17" i="36"/>
  <c r="AG18" i="36"/>
  <c r="AG19" i="36"/>
  <c r="AG20" i="36"/>
  <c r="AG22" i="36"/>
  <c r="AG23" i="36"/>
  <c r="AG24" i="36"/>
  <c r="AG26" i="36"/>
  <c r="AG27" i="36"/>
  <c r="AG28" i="36"/>
  <c r="AG29" i="36"/>
  <c r="AG30" i="36"/>
  <c r="AG32" i="36"/>
  <c r="AG33" i="36"/>
  <c r="AG34" i="36"/>
  <c r="AG35" i="36"/>
  <c r="AG36" i="36"/>
  <c r="AG37" i="36"/>
  <c r="AG39" i="36"/>
  <c r="G10" i="36"/>
  <c r="I10" i="36" s="1"/>
  <c r="G11" i="36"/>
  <c r="G13" i="36"/>
  <c r="G15" i="36"/>
  <c r="I15" i="36" s="1"/>
  <c r="G16" i="36"/>
  <c r="I16" i="36" s="1"/>
  <c r="G17" i="36"/>
  <c r="I17" i="36" s="1"/>
  <c r="G18" i="36"/>
  <c r="I18" i="36" s="1"/>
  <c r="G19" i="36"/>
  <c r="I19" i="36" s="1"/>
  <c r="G20" i="36"/>
  <c r="I20" i="36" s="1"/>
  <c r="G22" i="36"/>
  <c r="G23" i="36"/>
  <c r="I23" i="36" s="1"/>
  <c r="AH23" i="36" s="1"/>
  <c r="G24" i="36"/>
  <c r="I24" i="36" s="1"/>
  <c r="G26" i="36"/>
  <c r="G27" i="36"/>
  <c r="I27" i="36"/>
  <c r="G28" i="36"/>
  <c r="I28" i="36" s="1"/>
  <c r="G29" i="36"/>
  <c r="I29" i="36" s="1"/>
  <c r="G30" i="36"/>
  <c r="I30" i="36" s="1"/>
  <c r="G32" i="36"/>
  <c r="I32" i="36" s="1"/>
  <c r="G33" i="36"/>
  <c r="I33" i="36" s="1"/>
  <c r="G34" i="36"/>
  <c r="I34" i="36" s="1"/>
  <c r="G35" i="36"/>
  <c r="I35" i="36" s="1"/>
  <c r="G36" i="36"/>
  <c r="I36" i="36" s="1"/>
  <c r="G37" i="36"/>
  <c r="I37" i="36" s="1"/>
  <c r="AH37" i="36" s="1"/>
  <c r="G39" i="36"/>
  <c r="I39" i="36" s="1"/>
  <c r="G9" i="36"/>
  <c r="I9" i="36" s="1"/>
  <c r="AH9" i="36" s="1"/>
  <c r="I13" i="36"/>
  <c r="P10" i="36"/>
  <c r="P11" i="36"/>
  <c r="P13" i="36"/>
  <c r="P15" i="36"/>
  <c r="P16" i="36"/>
  <c r="P17" i="36"/>
  <c r="P18" i="36"/>
  <c r="P19" i="36"/>
  <c r="P20" i="36"/>
  <c r="P22" i="36"/>
  <c r="P23" i="36"/>
  <c r="P24" i="36"/>
  <c r="P26" i="36"/>
  <c r="P27" i="36"/>
  <c r="P28" i="36"/>
  <c r="P29" i="36"/>
  <c r="P30" i="36"/>
  <c r="P32" i="36"/>
  <c r="P33" i="36"/>
  <c r="P34" i="36"/>
  <c r="P35" i="36"/>
  <c r="P36" i="36"/>
  <c r="P37" i="36"/>
  <c r="P39" i="36"/>
  <c r="P9" i="36"/>
  <c r="Z10" i="36"/>
  <c r="Z11" i="36"/>
  <c r="Z13" i="36"/>
  <c r="Z15" i="36"/>
  <c r="Z16" i="36"/>
  <c r="Z17" i="36"/>
  <c r="Z18" i="36"/>
  <c r="Z19" i="36"/>
  <c r="Z20" i="36"/>
  <c r="Z22" i="36"/>
  <c r="Z23" i="36"/>
  <c r="Z24" i="36"/>
  <c r="Z26" i="36"/>
  <c r="Z27" i="36"/>
  <c r="Z28" i="36"/>
  <c r="Z29" i="36"/>
  <c r="Z30" i="36"/>
  <c r="Z32" i="36"/>
  <c r="Z33" i="36"/>
  <c r="Z34" i="36"/>
  <c r="Z35" i="36"/>
  <c r="Z36" i="36"/>
  <c r="Z37" i="36"/>
  <c r="Z39" i="36"/>
  <c r="T10" i="36"/>
  <c r="T11" i="36"/>
  <c r="T13" i="36"/>
  <c r="T15" i="36"/>
  <c r="T16" i="36"/>
  <c r="T17" i="36"/>
  <c r="T18" i="36"/>
  <c r="T19" i="36"/>
  <c r="T20" i="36"/>
  <c r="T22" i="36"/>
  <c r="T23" i="36"/>
  <c r="T24" i="36"/>
  <c r="T26" i="36"/>
  <c r="T27" i="36"/>
  <c r="T28" i="36"/>
  <c r="T29" i="36"/>
  <c r="T30" i="36"/>
  <c r="T32" i="36"/>
  <c r="T33" i="36"/>
  <c r="T34" i="36"/>
  <c r="T35" i="36"/>
  <c r="T36" i="36"/>
  <c r="T37" i="36"/>
  <c r="T39" i="36"/>
  <c r="T9" i="36"/>
  <c r="Z9" i="36"/>
  <c r="AG9" i="36"/>
  <c r="G10" i="30"/>
  <c r="I10" i="30" s="1"/>
  <c r="G11" i="30"/>
  <c r="G13" i="30"/>
  <c r="I13" i="30" s="1"/>
  <c r="G15" i="30"/>
  <c r="I15" i="30" s="1"/>
  <c r="G16" i="30"/>
  <c r="I16" i="30" s="1"/>
  <c r="G17" i="30"/>
  <c r="I17" i="30" s="1"/>
  <c r="G18" i="30"/>
  <c r="I18" i="30" s="1"/>
  <c r="G19" i="30"/>
  <c r="I19" i="30" s="1"/>
  <c r="G20" i="30"/>
  <c r="I20" i="30" s="1"/>
  <c r="G22" i="30"/>
  <c r="I22" i="30"/>
  <c r="G23" i="30"/>
  <c r="I23" i="30" s="1"/>
  <c r="G24" i="30"/>
  <c r="I24" i="30" s="1"/>
  <c r="G26" i="30"/>
  <c r="I26" i="30" s="1"/>
  <c r="G27" i="30"/>
  <c r="I27" i="30" s="1"/>
  <c r="G28" i="30"/>
  <c r="I28" i="30" s="1"/>
  <c r="G29" i="30"/>
  <c r="I29" i="30" s="1"/>
  <c r="G30" i="30"/>
  <c r="I30" i="30" s="1"/>
  <c r="G32" i="30"/>
  <c r="I32" i="30" s="1"/>
  <c r="G33" i="30"/>
  <c r="I33" i="30" s="1"/>
  <c r="G34" i="30"/>
  <c r="I34" i="30" s="1"/>
  <c r="G35" i="30"/>
  <c r="I35" i="30" s="1"/>
  <c r="G36" i="30"/>
  <c r="I36" i="30" s="1"/>
  <c r="G37" i="30"/>
  <c r="I37" i="30" s="1"/>
  <c r="G39" i="30"/>
  <c r="I39" i="30" s="1"/>
  <c r="G9" i="30"/>
  <c r="I9" i="30" s="1"/>
  <c r="P10" i="30"/>
  <c r="P11" i="30"/>
  <c r="P13" i="30"/>
  <c r="P15" i="30"/>
  <c r="P16" i="30"/>
  <c r="P17" i="30"/>
  <c r="P18" i="30"/>
  <c r="P19" i="30"/>
  <c r="P20" i="30"/>
  <c r="P22" i="30"/>
  <c r="P23" i="30"/>
  <c r="P24" i="30"/>
  <c r="P26" i="30"/>
  <c r="P27" i="30"/>
  <c r="P28" i="30"/>
  <c r="P29" i="30"/>
  <c r="P30" i="30"/>
  <c r="P32" i="30"/>
  <c r="P33" i="30"/>
  <c r="P34" i="30"/>
  <c r="P35" i="30"/>
  <c r="P36" i="30"/>
  <c r="P37" i="30"/>
  <c r="P39" i="30"/>
  <c r="P9" i="30"/>
  <c r="P12" i="30" s="1"/>
  <c r="T10" i="30"/>
  <c r="T11" i="30"/>
  <c r="T13" i="30"/>
  <c r="T15" i="30"/>
  <c r="T16" i="30"/>
  <c r="T17" i="30"/>
  <c r="T18" i="30"/>
  <c r="T19" i="30"/>
  <c r="T20" i="30"/>
  <c r="T22" i="30"/>
  <c r="T23" i="30"/>
  <c r="T24" i="30"/>
  <c r="T26" i="30"/>
  <c r="T27" i="30"/>
  <c r="T28" i="30"/>
  <c r="T29" i="30"/>
  <c r="T30" i="30"/>
  <c r="T32" i="30"/>
  <c r="T33" i="30"/>
  <c r="T34" i="30"/>
  <c r="T35" i="30"/>
  <c r="T36" i="30"/>
  <c r="T37" i="30"/>
  <c r="T39" i="30"/>
  <c r="T9" i="30"/>
  <c r="Z10" i="30"/>
  <c r="Z11" i="30"/>
  <c r="Z13" i="30"/>
  <c r="Z15" i="30"/>
  <c r="Z16" i="30"/>
  <c r="Z17" i="30"/>
  <c r="Z18" i="30"/>
  <c r="Z19" i="30"/>
  <c r="Z20" i="30"/>
  <c r="Z22" i="30"/>
  <c r="Z23" i="30"/>
  <c r="Z24" i="30"/>
  <c r="Z26" i="30"/>
  <c r="Z27" i="30"/>
  <c r="Z28" i="30"/>
  <c r="Z29" i="30"/>
  <c r="Z30" i="30"/>
  <c r="Z32" i="30"/>
  <c r="Z33" i="30"/>
  <c r="Z34" i="30"/>
  <c r="Z35" i="30"/>
  <c r="Z36" i="30"/>
  <c r="Z37" i="30"/>
  <c r="Z39" i="30"/>
  <c r="Z9" i="30"/>
  <c r="AG10" i="30"/>
  <c r="AG11" i="30"/>
  <c r="AG13" i="30"/>
  <c r="AG15" i="30"/>
  <c r="AG16" i="30"/>
  <c r="AG17" i="30"/>
  <c r="AG18" i="30"/>
  <c r="AG19" i="30"/>
  <c r="AG20" i="30"/>
  <c r="AG22" i="30"/>
  <c r="AG23" i="30"/>
  <c r="AG24" i="30"/>
  <c r="AG26" i="30"/>
  <c r="AG27" i="30"/>
  <c r="AG28" i="30"/>
  <c r="AG29" i="30"/>
  <c r="AG30" i="30"/>
  <c r="AG32" i="30"/>
  <c r="AG33" i="30"/>
  <c r="AG34" i="30"/>
  <c r="AG35" i="30"/>
  <c r="AG36" i="30"/>
  <c r="AG37" i="30"/>
  <c r="AG39" i="30"/>
  <c r="AG9" i="30"/>
  <c r="AG12" i="30" s="1"/>
  <c r="G10" i="35"/>
  <c r="I10" i="35" s="1"/>
  <c r="G11" i="35"/>
  <c r="G13" i="35"/>
  <c r="I13" i="35" s="1"/>
  <c r="G15" i="35"/>
  <c r="I15" i="35" s="1"/>
  <c r="G16" i="35"/>
  <c r="I16" i="35" s="1"/>
  <c r="G17" i="35"/>
  <c r="I17" i="35" s="1"/>
  <c r="G18" i="35"/>
  <c r="I18" i="35" s="1"/>
  <c r="G19" i="35"/>
  <c r="I19" i="35" s="1"/>
  <c r="G20" i="35"/>
  <c r="I20" i="35" s="1"/>
  <c r="G22" i="35"/>
  <c r="I22" i="35" s="1"/>
  <c r="G23" i="35"/>
  <c r="I23" i="35" s="1"/>
  <c r="G24" i="35"/>
  <c r="I24" i="35" s="1"/>
  <c r="G26" i="35"/>
  <c r="I26" i="35" s="1"/>
  <c r="G27" i="35"/>
  <c r="I27" i="35" s="1"/>
  <c r="G28" i="35"/>
  <c r="I28" i="35" s="1"/>
  <c r="G29" i="35"/>
  <c r="I29" i="35" s="1"/>
  <c r="G30" i="35"/>
  <c r="I30" i="35" s="1"/>
  <c r="G32" i="35"/>
  <c r="I32" i="35" s="1"/>
  <c r="G33" i="35"/>
  <c r="I33" i="35" s="1"/>
  <c r="G34" i="35"/>
  <c r="I34" i="35" s="1"/>
  <c r="G35" i="35"/>
  <c r="I35" i="35" s="1"/>
  <c r="G36" i="35"/>
  <c r="I36" i="35" s="1"/>
  <c r="G37" i="35"/>
  <c r="I37" i="35" s="1"/>
  <c r="G39" i="35"/>
  <c r="I39" i="35" s="1"/>
  <c r="G9" i="35"/>
  <c r="G12" i="35" s="1"/>
  <c r="P10" i="35"/>
  <c r="P11" i="35"/>
  <c r="P13" i="35"/>
  <c r="P15" i="35"/>
  <c r="P16" i="35"/>
  <c r="P17" i="35"/>
  <c r="P18" i="35"/>
  <c r="P19" i="35"/>
  <c r="P20" i="35"/>
  <c r="P22" i="35"/>
  <c r="P23" i="35"/>
  <c r="P24" i="35"/>
  <c r="P26" i="35"/>
  <c r="P27" i="35"/>
  <c r="P28" i="35"/>
  <c r="P29" i="35"/>
  <c r="P30" i="35"/>
  <c r="P32" i="35"/>
  <c r="P33" i="35"/>
  <c r="P34" i="35"/>
  <c r="P35" i="35"/>
  <c r="P36" i="35"/>
  <c r="P37" i="35"/>
  <c r="P39" i="35"/>
  <c r="P9" i="35"/>
  <c r="T10" i="35"/>
  <c r="T11" i="35"/>
  <c r="T13" i="35"/>
  <c r="T15" i="35"/>
  <c r="T16" i="35"/>
  <c r="T17" i="35"/>
  <c r="T18" i="35"/>
  <c r="T19" i="35"/>
  <c r="T20" i="35"/>
  <c r="T22" i="35"/>
  <c r="T23" i="35"/>
  <c r="T24" i="35"/>
  <c r="T26" i="35"/>
  <c r="T27" i="35"/>
  <c r="T28" i="35"/>
  <c r="T29" i="35"/>
  <c r="T30" i="35"/>
  <c r="T32" i="35"/>
  <c r="T33" i="35"/>
  <c r="T34" i="35"/>
  <c r="T35" i="35"/>
  <c r="T36" i="35"/>
  <c r="T37" i="35"/>
  <c r="T39" i="35"/>
  <c r="T9" i="35"/>
  <c r="Z10" i="35"/>
  <c r="Z11" i="35"/>
  <c r="Z13" i="35"/>
  <c r="Z15" i="35"/>
  <c r="Z16" i="35"/>
  <c r="Z17" i="35"/>
  <c r="Z18" i="35"/>
  <c r="Z19" i="35"/>
  <c r="Z20" i="35"/>
  <c r="Z22" i="35"/>
  <c r="Z23" i="35"/>
  <c r="Z24" i="35"/>
  <c r="Z26" i="35"/>
  <c r="Z27" i="35"/>
  <c r="Z28" i="35"/>
  <c r="Z29" i="35"/>
  <c r="Z30" i="35"/>
  <c r="Z32" i="35"/>
  <c r="Z33" i="35"/>
  <c r="Z34" i="35"/>
  <c r="Z35" i="35"/>
  <c r="Z36" i="35"/>
  <c r="Z37" i="35"/>
  <c r="Z39" i="35"/>
  <c r="Z9" i="35"/>
  <c r="AG10" i="35"/>
  <c r="AG11" i="35"/>
  <c r="AG13" i="35"/>
  <c r="AG15" i="35"/>
  <c r="AG16" i="35"/>
  <c r="AG17" i="35"/>
  <c r="AG18" i="35"/>
  <c r="AG19" i="35"/>
  <c r="AG20" i="35"/>
  <c r="AG22" i="35"/>
  <c r="AG23" i="35"/>
  <c r="AG24" i="35"/>
  <c r="AG26" i="35"/>
  <c r="AG27" i="35"/>
  <c r="AG28" i="35"/>
  <c r="AG29" i="35"/>
  <c r="AG30" i="35"/>
  <c r="AG32" i="35"/>
  <c r="AG33" i="35"/>
  <c r="AG34" i="35"/>
  <c r="AG35" i="35"/>
  <c r="AG36" i="35"/>
  <c r="AG37" i="35"/>
  <c r="AG39" i="35"/>
  <c r="AG9" i="35"/>
  <c r="G10" i="32"/>
  <c r="I10" i="32" s="1"/>
  <c r="G11" i="32"/>
  <c r="G13" i="32"/>
  <c r="I13" i="32" s="1"/>
  <c r="G15" i="32"/>
  <c r="G16" i="32"/>
  <c r="I16" i="32" s="1"/>
  <c r="G17" i="32"/>
  <c r="I17" i="32" s="1"/>
  <c r="G18" i="32"/>
  <c r="I18" i="32" s="1"/>
  <c r="G19" i="32"/>
  <c r="I19" i="32" s="1"/>
  <c r="G20" i="32"/>
  <c r="G22" i="32"/>
  <c r="I22" i="32" s="1"/>
  <c r="G23" i="32"/>
  <c r="I23" i="32" s="1"/>
  <c r="G24" i="32"/>
  <c r="I24" i="32" s="1"/>
  <c r="G26" i="32"/>
  <c r="G27" i="32"/>
  <c r="I27" i="32" s="1"/>
  <c r="G28" i="32"/>
  <c r="I28" i="32" s="1"/>
  <c r="G29" i="32"/>
  <c r="I29" i="32" s="1"/>
  <c r="G30" i="32"/>
  <c r="I30" i="32"/>
  <c r="G32" i="32"/>
  <c r="I32" i="32" s="1"/>
  <c r="G33" i="32"/>
  <c r="I33" i="32" s="1"/>
  <c r="G34" i="32"/>
  <c r="G35" i="32"/>
  <c r="I35" i="32" s="1"/>
  <c r="G36" i="32"/>
  <c r="I36" i="32" s="1"/>
  <c r="G37" i="32"/>
  <c r="I37" i="32" s="1"/>
  <c r="G39" i="32"/>
  <c r="I39" i="32" s="1"/>
  <c r="G9" i="32"/>
  <c r="I9" i="32" s="1"/>
  <c r="I20" i="32"/>
  <c r="P10" i="32"/>
  <c r="P11" i="32"/>
  <c r="P13" i="32"/>
  <c r="P15" i="32"/>
  <c r="P16" i="32"/>
  <c r="P17" i="32"/>
  <c r="P18" i="32"/>
  <c r="P19" i="32"/>
  <c r="P20" i="32"/>
  <c r="P22" i="32"/>
  <c r="P23" i="32"/>
  <c r="P24" i="32"/>
  <c r="P26" i="32"/>
  <c r="P27" i="32"/>
  <c r="P28" i="32"/>
  <c r="P29" i="32"/>
  <c r="P30" i="32"/>
  <c r="P32" i="32"/>
  <c r="P33" i="32"/>
  <c r="P34" i="32"/>
  <c r="P35" i="32"/>
  <c r="P36" i="32"/>
  <c r="P37" i="32"/>
  <c r="P39" i="32"/>
  <c r="P9" i="32"/>
  <c r="P12" i="32" s="1"/>
  <c r="P14" i="32" s="1"/>
  <c r="T10" i="32"/>
  <c r="T11" i="32"/>
  <c r="T13" i="32"/>
  <c r="T15" i="32"/>
  <c r="T16" i="32"/>
  <c r="T17" i="32"/>
  <c r="T18" i="32"/>
  <c r="T19" i="32"/>
  <c r="T20" i="32"/>
  <c r="T22" i="32"/>
  <c r="T23" i="32"/>
  <c r="T24" i="32"/>
  <c r="T26" i="32"/>
  <c r="T27" i="32"/>
  <c r="T28" i="32"/>
  <c r="T29" i="32"/>
  <c r="T30" i="32"/>
  <c r="T32" i="32"/>
  <c r="T33" i="32"/>
  <c r="T34" i="32"/>
  <c r="T35" i="32"/>
  <c r="T36" i="32"/>
  <c r="T37" i="32"/>
  <c r="T39" i="32"/>
  <c r="T9" i="32"/>
  <c r="AG10" i="32"/>
  <c r="AG11" i="32"/>
  <c r="AG13" i="32"/>
  <c r="AG15" i="32"/>
  <c r="AG16" i="32"/>
  <c r="AG17" i="32"/>
  <c r="AG18" i="32"/>
  <c r="AG19" i="32"/>
  <c r="AG20" i="32"/>
  <c r="AG22" i="32"/>
  <c r="AG23" i="32"/>
  <c r="AG24" i="32"/>
  <c r="AG26" i="32"/>
  <c r="AG27" i="32"/>
  <c r="AG28" i="32"/>
  <c r="AG29" i="32"/>
  <c r="AG30" i="32"/>
  <c r="AG32" i="32"/>
  <c r="AG33" i="32"/>
  <c r="AG34" i="32"/>
  <c r="AG35" i="32"/>
  <c r="AG36" i="32"/>
  <c r="AG37" i="32"/>
  <c r="AG39" i="32"/>
  <c r="Z10" i="32"/>
  <c r="Z11" i="32"/>
  <c r="Z13" i="32"/>
  <c r="Z15" i="32"/>
  <c r="Z16" i="32"/>
  <c r="Z17" i="32"/>
  <c r="Z18" i="32"/>
  <c r="Z19" i="32"/>
  <c r="Z20" i="32"/>
  <c r="Z22" i="32"/>
  <c r="Z23" i="32"/>
  <c r="Z24" i="32"/>
  <c r="Z26" i="32"/>
  <c r="Z27" i="32"/>
  <c r="Z28" i="32"/>
  <c r="Z29" i="32"/>
  <c r="Z30" i="32"/>
  <c r="Z32" i="32"/>
  <c r="Z33" i="32"/>
  <c r="Z34" i="32"/>
  <c r="Z35" i="32"/>
  <c r="Z36" i="32"/>
  <c r="Z37" i="32"/>
  <c r="Z39" i="32"/>
  <c r="Z9" i="32"/>
  <c r="Z12" i="32" s="1"/>
  <c r="AG9" i="32"/>
  <c r="G10" i="31"/>
  <c r="I10" i="31" s="1"/>
  <c r="G11" i="31"/>
  <c r="G13" i="31"/>
  <c r="I13" i="31" s="1"/>
  <c r="G15" i="31"/>
  <c r="G16" i="31"/>
  <c r="I16" i="31" s="1"/>
  <c r="G17" i="31"/>
  <c r="I17" i="31" s="1"/>
  <c r="G18" i="31"/>
  <c r="G19" i="31"/>
  <c r="I19" i="31" s="1"/>
  <c r="G20" i="31"/>
  <c r="I20" i="31" s="1"/>
  <c r="G22" i="31"/>
  <c r="I22" i="31" s="1"/>
  <c r="G23" i="31"/>
  <c r="I23" i="31" s="1"/>
  <c r="G24" i="31"/>
  <c r="I24" i="31"/>
  <c r="G26" i="31"/>
  <c r="I26" i="31" s="1"/>
  <c r="G27" i="31"/>
  <c r="I27" i="31" s="1"/>
  <c r="G28" i="31"/>
  <c r="I28" i="31" s="1"/>
  <c r="G29" i="31"/>
  <c r="I29" i="31" s="1"/>
  <c r="G30" i="31"/>
  <c r="I30" i="31" s="1"/>
  <c r="G32" i="31"/>
  <c r="I32" i="31" s="1"/>
  <c r="G33" i="31"/>
  <c r="I33" i="31" s="1"/>
  <c r="G34" i="31"/>
  <c r="I34" i="31" s="1"/>
  <c r="G35" i="31"/>
  <c r="I35" i="31" s="1"/>
  <c r="G36" i="31"/>
  <c r="I36" i="31" s="1"/>
  <c r="G37" i="31"/>
  <c r="I37" i="31" s="1"/>
  <c r="G39" i="31"/>
  <c r="I39" i="31" s="1"/>
  <c r="G9" i="31"/>
  <c r="I9" i="31" s="1"/>
  <c r="I18" i="31"/>
  <c r="P10" i="31"/>
  <c r="P11" i="31"/>
  <c r="P13" i="31"/>
  <c r="P15" i="31"/>
  <c r="P16" i="31"/>
  <c r="P17" i="31"/>
  <c r="P18" i="31"/>
  <c r="P19" i="31"/>
  <c r="P20" i="31"/>
  <c r="P22" i="31"/>
  <c r="P23" i="31"/>
  <c r="P24" i="31"/>
  <c r="P26" i="31"/>
  <c r="P27" i="31"/>
  <c r="P28" i="31"/>
  <c r="P29" i="31"/>
  <c r="P30" i="31"/>
  <c r="P32" i="31"/>
  <c r="P33" i="31"/>
  <c r="P34" i="31"/>
  <c r="P35" i="31"/>
  <c r="P36" i="31"/>
  <c r="P37" i="31"/>
  <c r="P39" i="31"/>
  <c r="P9" i="31"/>
  <c r="T10" i="31"/>
  <c r="T11" i="31"/>
  <c r="T13" i="31"/>
  <c r="T15" i="31"/>
  <c r="T16" i="31"/>
  <c r="T17" i="31"/>
  <c r="T18" i="31"/>
  <c r="T19" i="31"/>
  <c r="T20" i="31"/>
  <c r="T22" i="31"/>
  <c r="T23" i="31"/>
  <c r="T24" i="31"/>
  <c r="T26" i="31"/>
  <c r="T27" i="31"/>
  <c r="T28" i="31"/>
  <c r="T29" i="31"/>
  <c r="T30" i="31"/>
  <c r="T32" i="31"/>
  <c r="T33" i="31"/>
  <c r="T34" i="31"/>
  <c r="T35" i="31"/>
  <c r="T36" i="31"/>
  <c r="T37" i="31"/>
  <c r="T39" i="31"/>
  <c r="T9" i="31"/>
  <c r="Z10" i="31"/>
  <c r="Z11" i="31"/>
  <c r="Z13" i="31"/>
  <c r="Z15" i="31"/>
  <c r="Z16" i="31"/>
  <c r="Z17" i="31"/>
  <c r="Z18" i="31"/>
  <c r="Z19" i="31"/>
  <c r="Z20" i="31"/>
  <c r="Z22" i="31"/>
  <c r="Z23" i="31"/>
  <c r="Z24" i="31"/>
  <c r="Z26" i="31"/>
  <c r="Z27" i="31"/>
  <c r="Z28" i="31"/>
  <c r="Z29" i="31"/>
  <c r="Z30" i="31"/>
  <c r="Z32" i="31"/>
  <c r="Z33" i="31"/>
  <c r="Z34" i="31"/>
  <c r="Z35" i="31"/>
  <c r="Z36" i="31"/>
  <c r="Z37" i="31"/>
  <c r="Z39" i="31"/>
  <c r="Z9" i="31"/>
  <c r="AG10" i="31"/>
  <c r="AG11" i="31"/>
  <c r="AG13" i="31"/>
  <c r="AG15" i="31"/>
  <c r="AG16" i="31"/>
  <c r="AG17" i="31"/>
  <c r="AG18" i="31"/>
  <c r="AG19" i="31"/>
  <c r="AG20" i="31"/>
  <c r="AG22" i="31"/>
  <c r="AG23" i="31"/>
  <c r="AG24" i="31"/>
  <c r="AG26" i="31"/>
  <c r="AG27" i="31"/>
  <c r="AG28" i="31"/>
  <c r="AG29" i="31"/>
  <c r="AG30" i="31"/>
  <c r="AG32" i="31"/>
  <c r="AG33" i="31"/>
  <c r="AG34" i="31"/>
  <c r="AG35" i="31"/>
  <c r="AG36" i="31"/>
  <c r="AG37" i="31"/>
  <c r="AH37" i="31" s="1"/>
  <c r="AG39" i="31"/>
  <c r="AG9" i="31"/>
  <c r="AG12" i="31" s="1"/>
  <c r="AG10" i="29"/>
  <c r="AG11" i="29"/>
  <c r="AG13" i="29"/>
  <c r="AG15" i="29"/>
  <c r="AG16" i="29"/>
  <c r="AG17" i="29"/>
  <c r="AG18" i="29"/>
  <c r="AG19" i="29"/>
  <c r="AG20" i="29"/>
  <c r="AG22" i="29"/>
  <c r="AG23" i="29"/>
  <c r="AG24" i="29"/>
  <c r="AG26" i="29"/>
  <c r="AG27" i="29"/>
  <c r="AG28" i="29"/>
  <c r="AG29" i="29"/>
  <c r="AG30" i="29"/>
  <c r="AG32" i="29"/>
  <c r="AG33" i="29"/>
  <c r="AG34" i="29"/>
  <c r="AG35" i="29"/>
  <c r="AG36" i="29"/>
  <c r="AG37" i="29"/>
  <c r="AG39" i="29"/>
  <c r="AG9" i="29"/>
  <c r="Z10" i="29"/>
  <c r="Z11" i="29"/>
  <c r="Z13" i="29"/>
  <c r="Z15" i="29"/>
  <c r="Z16" i="29"/>
  <c r="Z17" i="29"/>
  <c r="Z18" i="29"/>
  <c r="Z19" i="29"/>
  <c r="Z20" i="29"/>
  <c r="Z22" i="29"/>
  <c r="Z23" i="29"/>
  <c r="Z24" i="29"/>
  <c r="Z26" i="29"/>
  <c r="Z27" i="29"/>
  <c r="Z28" i="29"/>
  <c r="Z29" i="29"/>
  <c r="Z30" i="29"/>
  <c r="Z32" i="29"/>
  <c r="Z33" i="29"/>
  <c r="Z34" i="29"/>
  <c r="Z35" i="29"/>
  <c r="Z36" i="29"/>
  <c r="Z37" i="29"/>
  <c r="Z39" i="29"/>
  <c r="Z9" i="29"/>
  <c r="T10" i="29"/>
  <c r="T11" i="29"/>
  <c r="T13" i="29"/>
  <c r="T15" i="29"/>
  <c r="T16" i="29"/>
  <c r="T17" i="29"/>
  <c r="T18" i="29"/>
  <c r="T19" i="29"/>
  <c r="T20" i="29"/>
  <c r="T22" i="29"/>
  <c r="T23" i="29"/>
  <c r="T24" i="29"/>
  <c r="T26" i="29"/>
  <c r="T27" i="29"/>
  <c r="T28" i="29"/>
  <c r="T29" i="29"/>
  <c r="T30" i="29"/>
  <c r="T32" i="29"/>
  <c r="T33" i="29"/>
  <c r="T34" i="29"/>
  <c r="T35" i="29"/>
  <c r="T36" i="29"/>
  <c r="T37" i="29"/>
  <c r="T39" i="29"/>
  <c r="P10" i="29"/>
  <c r="P11" i="29"/>
  <c r="P13" i="29"/>
  <c r="P15" i="29"/>
  <c r="P16" i="29"/>
  <c r="P17" i="29"/>
  <c r="P18" i="29"/>
  <c r="P19" i="29"/>
  <c r="P20" i="29"/>
  <c r="P22" i="29"/>
  <c r="P23" i="29"/>
  <c r="P24" i="29"/>
  <c r="P26" i="29"/>
  <c r="P27" i="29"/>
  <c r="P28" i="29"/>
  <c r="P29" i="29"/>
  <c r="P30" i="29"/>
  <c r="P32" i="29"/>
  <c r="P33" i="29"/>
  <c r="P34" i="29"/>
  <c r="P35" i="29"/>
  <c r="P36" i="29"/>
  <c r="P37" i="29"/>
  <c r="P39" i="29"/>
  <c r="G10" i="29"/>
  <c r="I10" i="29" s="1"/>
  <c r="G11" i="29"/>
  <c r="G13" i="29"/>
  <c r="I13" i="29" s="1"/>
  <c r="G15" i="29"/>
  <c r="I15" i="29" s="1"/>
  <c r="G16" i="29"/>
  <c r="I16" i="29" s="1"/>
  <c r="G17" i="29"/>
  <c r="I17" i="29" s="1"/>
  <c r="G18" i="29"/>
  <c r="I18" i="29" s="1"/>
  <c r="G19" i="29"/>
  <c r="I19" i="29" s="1"/>
  <c r="G20" i="29"/>
  <c r="I20" i="29" s="1"/>
  <c r="G22" i="29"/>
  <c r="I22" i="29" s="1"/>
  <c r="G23" i="29"/>
  <c r="I23" i="29" s="1"/>
  <c r="G24" i="29"/>
  <c r="I24" i="29" s="1"/>
  <c r="G26" i="29"/>
  <c r="G27" i="29"/>
  <c r="I27" i="29" s="1"/>
  <c r="G28" i="29"/>
  <c r="I28" i="29" s="1"/>
  <c r="G29" i="29"/>
  <c r="I29" i="29" s="1"/>
  <c r="G30" i="29"/>
  <c r="I30" i="29" s="1"/>
  <c r="G32" i="29"/>
  <c r="I32" i="29" s="1"/>
  <c r="G33" i="29"/>
  <c r="I33" i="29" s="1"/>
  <c r="G34" i="29"/>
  <c r="I34" i="29" s="1"/>
  <c r="G35" i="29"/>
  <c r="I35" i="29" s="1"/>
  <c r="G36" i="29"/>
  <c r="I36" i="29" s="1"/>
  <c r="G37" i="29"/>
  <c r="I37" i="29" s="1"/>
  <c r="G39" i="29"/>
  <c r="I39" i="29" s="1"/>
  <c r="G9" i="29"/>
  <c r="P9" i="29"/>
  <c r="T9" i="29"/>
  <c r="Z10" i="27"/>
  <c r="Z11" i="27"/>
  <c r="Z13" i="27"/>
  <c r="Z15" i="27"/>
  <c r="Z16" i="27"/>
  <c r="Z17" i="27"/>
  <c r="Z18" i="27"/>
  <c r="Z19" i="27"/>
  <c r="Z20" i="27"/>
  <c r="Z22" i="27"/>
  <c r="Z23" i="27"/>
  <c r="Z24" i="27"/>
  <c r="Z26" i="27"/>
  <c r="Z27" i="27"/>
  <c r="Z28" i="27"/>
  <c r="Z29" i="27"/>
  <c r="Z30" i="27"/>
  <c r="Z32" i="27"/>
  <c r="Z33" i="27"/>
  <c r="Z34" i="27"/>
  <c r="Z35" i="27"/>
  <c r="Z36" i="27"/>
  <c r="Z37" i="27"/>
  <c r="Z39" i="27"/>
  <c r="Z9" i="27"/>
  <c r="AG10" i="27"/>
  <c r="AG11" i="27"/>
  <c r="AG13" i="27"/>
  <c r="AG15" i="27"/>
  <c r="AG16" i="27"/>
  <c r="AG17" i="27"/>
  <c r="AG18" i="27"/>
  <c r="AG19" i="27"/>
  <c r="AG20" i="27"/>
  <c r="AG22" i="27"/>
  <c r="AG23" i="27"/>
  <c r="AG24" i="27"/>
  <c r="AG26" i="27"/>
  <c r="AG27" i="27"/>
  <c r="AG28" i="27"/>
  <c r="AG29" i="27"/>
  <c r="AG30" i="27"/>
  <c r="AG32" i="27"/>
  <c r="AG33" i="27"/>
  <c r="AG34" i="27"/>
  <c r="AG35" i="27"/>
  <c r="AG36" i="27"/>
  <c r="AG37" i="27"/>
  <c r="AG39" i="27"/>
  <c r="AG9" i="27"/>
  <c r="G10" i="27"/>
  <c r="I10" i="27" s="1"/>
  <c r="G11" i="27"/>
  <c r="G13" i="27"/>
  <c r="I13" i="27" s="1"/>
  <c r="G15" i="27"/>
  <c r="I15" i="27" s="1"/>
  <c r="G16" i="27"/>
  <c r="I16" i="27" s="1"/>
  <c r="G17" i="27"/>
  <c r="I17" i="27" s="1"/>
  <c r="G18" i="27"/>
  <c r="I18" i="27" s="1"/>
  <c r="G19" i="27"/>
  <c r="I19" i="27" s="1"/>
  <c r="G20" i="27"/>
  <c r="I20" i="27" s="1"/>
  <c r="G22" i="27"/>
  <c r="G23" i="27"/>
  <c r="I23" i="27" s="1"/>
  <c r="G24" i="27"/>
  <c r="I24" i="27" s="1"/>
  <c r="G26" i="27"/>
  <c r="I26" i="27" s="1"/>
  <c r="G27" i="27"/>
  <c r="I27" i="27" s="1"/>
  <c r="G28" i="27"/>
  <c r="I28" i="27" s="1"/>
  <c r="G29" i="27"/>
  <c r="I29" i="27" s="1"/>
  <c r="G30" i="27"/>
  <c r="I30" i="27" s="1"/>
  <c r="G32" i="27"/>
  <c r="I32" i="27" s="1"/>
  <c r="G33" i="27"/>
  <c r="I33" i="27" s="1"/>
  <c r="G34" i="27"/>
  <c r="I34" i="27" s="1"/>
  <c r="G35" i="27"/>
  <c r="I35" i="27" s="1"/>
  <c r="G36" i="27"/>
  <c r="I36" i="27" s="1"/>
  <c r="G37" i="27"/>
  <c r="I37" i="27" s="1"/>
  <c r="G39" i="27"/>
  <c r="I39" i="27" s="1"/>
  <c r="G9" i="27"/>
  <c r="I9" i="27" s="1"/>
  <c r="P10" i="27"/>
  <c r="P11" i="27"/>
  <c r="P13" i="27"/>
  <c r="P15" i="27"/>
  <c r="P16" i="27"/>
  <c r="P17" i="27"/>
  <c r="P18" i="27"/>
  <c r="P19" i="27"/>
  <c r="P20" i="27"/>
  <c r="P22" i="27"/>
  <c r="P23" i="27"/>
  <c r="P24" i="27"/>
  <c r="P26" i="27"/>
  <c r="P27" i="27"/>
  <c r="P28" i="27"/>
  <c r="P29" i="27"/>
  <c r="P30" i="27"/>
  <c r="P32" i="27"/>
  <c r="P33" i="27"/>
  <c r="P34" i="27"/>
  <c r="P35" i="27"/>
  <c r="P36" i="27"/>
  <c r="P37" i="27"/>
  <c r="P39" i="27"/>
  <c r="P9" i="27"/>
  <c r="T10" i="27"/>
  <c r="T11" i="27"/>
  <c r="T13" i="27"/>
  <c r="T15" i="27"/>
  <c r="T16" i="27"/>
  <c r="AH16" i="27" s="1"/>
  <c r="T17" i="27"/>
  <c r="T18" i="27"/>
  <c r="T19" i="27"/>
  <c r="T20" i="27"/>
  <c r="T22" i="27"/>
  <c r="T23" i="27"/>
  <c r="T24" i="27"/>
  <c r="T26" i="27"/>
  <c r="AH26" i="27" s="1"/>
  <c r="T27" i="27"/>
  <c r="T28" i="27"/>
  <c r="T29" i="27"/>
  <c r="T30" i="27"/>
  <c r="T32" i="27"/>
  <c r="T33" i="27"/>
  <c r="T34" i="27"/>
  <c r="T35" i="27"/>
  <c r="T36" i="27"/>
  <c r="T37" i="27"/>
  <c r="T39" i="27"/>
  <c r="T9" i="27"/>
  <c r="T12" i="27" s="1"/>
  <c r="T14" i="27" s="1"/>
  <c r="G10" i="28"/>
  <c r="I10" i="28" s="1"/>
  <c r="G11" i="28"/>
  <c r="G13" i="28"/>
  <c r="I13" i="28" s="1"/>
  <c r="G15" i="28"/>
  <c r="G16" i="28"/>
  <c r="I16" i="28" s="1"/>
  <c r="G17" i="28"/>
  <c r="I17" i="28" s="1"/>
  <c r="G18" i="28"/>
  <c r="I18" i="28" s="1"/>
  <c r="G19" i="28"/>
  <c r="I19" i="28" s="1"/>
  <c r="G20" i="28"/>
  <c r="I20" i="28" s="1"/>
  <c r="G22" i="28"/>
  <c r="I22" i="28" s="1"/>
  <c r="G23" i="28"/>
  <c r="I23" i="28" s="1"/>
  <c r="G24" i="28"/>
  <c r="I24" i="28" s="1"/>
  <c r="G26" i="28"/>
  <c r="I26" i="28" s="1"/>
  <c r="G27" i="28"/>
  <c r="I27" i="28" s="1"/>
  <c r="G28" i="28"/>
  <c r="I28" i="28"/>
  <c r="G29" i="28"/>
  <c r="I29" i="28" s="1"/>
  <c r="G30" i="28"/>
  <c r="I30" i="28" s="1"/>
  <c r="G32" i="28"/>
  <c r="I32" i="28" s="1"/>
  <c r="G33" i="28"/>
  <c r="I33" i="28" s="1"/>
  <c r="G34" i="28"/>
  <c r="G35" i="28"/>
  <c r="I35" i="28" s="1"/>
  <c r="G36" i="28"/>
  <c r="I36" i="28" s="1"/>
  <c r="G37" i="28"/>
  <c r="I37" i="28" s="1"/>
  <c r="G39" i="28"/>
  <c r="I39" i="28" s="1"/>
  <c r="G9" i="28"/>
  <c r="I9" i="28" s="1"/>
  <c r="P10" i="28"/>
  <c r="P11" i="28"/>
  <c r="P13" i="28"/>
  <c r="P15" i="28"/>
  <c r="P16" i="28"/>
  <c r="P17" i="28"/>
  <c r="P18" i="28"/>
  <c r="P19" i="28"/>
  <c r="P20" i="28"/>
  <c r="P22" i="28"/>
  <c r="P23" i="28"/>
  <c r="P24" i="28"/>
  <c r="P26" i="28"/>
  <c r="P27" i="28"/>
  <c r="P28" i="28"/>
  <c r="P29" i="28"/>
  <c r="P30" i="28"/>
  <c r="P32" i="28"/>
  <c r="P33" i="28"/>
  <c r="P34" i="28"/>
  <c r="P35" i="28"/>
  <c r="P36" i="28"/>
  <c r="P37" i="28"/>
  <c r="P39" i="28"/>
  <c r="P9" i="28"/>
  <c r="T10" i="28"/>
  <c r="AH10" i="28" s="1"/>
  <c r="T11" i="28"/>
  <c r="T13" i="28"/>
  <c r="T15" i="28"/>
  <c r="T16" i="28"/>
  <c r="T17" i="28"/>
  <c r="T18" i="28"/>
  <c r="T19" i="28"/>
  <c r="T20" i="28"/>
  <c r="T22" i="28"/>
  <c r="T23" i="28"/>
  <c r="T24" i="28"/>
  <c r="T26" i="28"/>
  <c r="T27" i="28"/>
  <c r="T28" i="28"/>
  <c r="T29" i="28"/>
  <c r="T30" i="28"/>
  <c r="T32" i="28"/>
  <c r="T33" i="28"/>
  <c r="T34" i="28"/>
  <c r="T35" i="28"/>
  <c r="T36" i="28"/>
  <c r="T37" i="28"/>
  <c r="T39" i="28"/>
  <c r="T9" i="28"/>
  <c r="T12" i="28" s="1"/>
  <c r="T14" i="28" s="1"/>
  <c r="AG10" i="28"/>
  <c r="AG11" i="28"/>
  <c r="AG13" i="28"/>
  <c r="AG15" i="28"/>
  <c r="AG16" i="28"/>
  <c r="AG17" i="28"/>
  <c r="AG18" i="28"/>
  <c r="AG19" i="28"/>
  <c r="AG20" i="28"/>
  <c r="AG22" i="28"/>
  <c r="AG23" i="28"/>
  <c r="AG24" i="28"/>
  <c r="AG26" i="28"/>
  <c r="AG27" i="28"/>
  <c r="AG28" i="28"/>
  <c r="AG29" i="28"/>
  <c r="AG30" i="28"/>
  <c r="AG32" i="28"/>
  <c r="AG33" i="28"/>
  <c r="AG34" i="28"/>
  <c r="AG35" i="28"/>
  <c r="AG36" i="28"/>
  <c r="AG37" i="28"/>
  <c r="AG39" i="28"/>
  <c r="AG9" i="28"/>
  <c r="Z10" i="28"/>
  <c r="Z11" i="28"/>
  <c r="Z13" i="28"/>
  <c r="Z15" i="28"/>
  <c r="Z16" i="28"/>
  <c r="Z17" i="28"/>
  <c r="Z18" i="28"/>
  <c r="Z19" i="28"/>
  <c r="Z20" i="28"/>
  <c r="Z22" i="28"/>
  <c r="Z23" i="28"/>
  <c r="Z24" i="28"/>
  <c r="Z26" i="28"/>
  <c r="Z27" i="28"/>
  <c r="Z28" i="28"/>
  <c r="AH28" i="28" s="1"/>
  <c r="Z29" i="28"/>
  <c r="Z30" i="28"/>
  <c r="Z32" i="28"/>
  <c r="Z33" i="28"/>
  <c r="Z34" i="28"/>
  <c r="Z35" i="28"/>
  <c r="Z36" i="28"/>
  <c r="Z37" i="28"/>
  <c r="Z39" i="28"/>
  <c r="Z9" i="28"/>
  <c r="G10" i="25"/>
  <c r="I10" i="25" s="1"/>
  <c r="G11" i="25"/>
  <c r="G13" i="25"/>
  <c r="I13" i="25" s="1"/>
  <c r="G15" i="25"/>
  <c r="I15" i="25" s="1"/>
  <c r="G16" i="25"/>
  <c r="I16" i="25" s="1"/>
  <c r="G17" i="25"/>
  <c r="I17" i="25" s="1"/>
  <c r="G18" i="25"/>
  <c r="I18" i="25" s="1"/>
  <c r="G19" i="25"/>
  <c r="I19" i="25" s="1"/>
  <c r="G20" i="25"/>
  <c r="I20" i="25"/>
  <c r="G22" i="25"/>
  <c r="I22" i="25" s="1"/>
  <c r="G23" i="25"/>
  <c r="I23" i="25" s="1"/>
  <c r="G24" i="25"/>
  <c r="I24" i="25" s="1"/>
  <c r="G26" i="25"/>
  <c r="I26" i="25" s="1"/>
  <c r="G27" i="25"/>
  <c r="I27" i="25" s="1"/>
  <c r="G28" i="25"/>
  <c r="I28" i="25" s="1"/>
  <c r="G29" i="25"/>
  <c r="I29" i="25" s="1"/>
  <c r="G30" i="25"/>
  <c r="I30" i="25" s="1"/>
  <c r="G32" i="25"/>
  <c r="I32" i="25" s="1"/>
  <c r="G33" i="25"/>
  <c r="I33" i="25" s="1"/>
  <c r="G34" i="25"/>
  <c r="G35" i="25"/>
  <c r="I35" i="25" s="1"/>
  <c r="AH35" i="25" s="1"/>
  <c r="G36" i="25"/>
  <c r="I36" i="25" s="1"/>
  <c r="G37" i="25"/>
  <c r="I37" i="25" s="1"/>
  <c r="G39" i="25"/>
  <c r="I39" i="25" s="1"/>
  <c r="G9" i="25"/>
  <c r="I9" i="25" s="1"/>
  <c r="P10" i="25"/>
  <c r="P11" i="25"/>
  <c r="P13" i="25"/>
  <c r="P15" i="25"/>
  <c r="P16" i="25"/>
  <c r="P17" i="25"/>
  <c r="P18" i="25"/>
  <c r="P19" i="25"/>
  <c r="P20" i="25"/>
  <c r="P22" i="25"/>
  <c r="P23" i="25"/>
  <c r="P24" i="25"/>
  <c r="P26" i="25"/>
  <c r="P27" i="25"/>
  <c r="P28" i="25"/>
  <c r="P29" i="25"/>
  <c r="P30" i="25"/>
  <c r="P32" i="25"/>
  <c r="P33" i="25"/>
  <c r="P34" i="25"/>
  <c r="P35" i="25"/>
  <c r="P36" i="25"/>
  <c r="P37" i="25"/>
  <c r="P39" i="25"/>
  <c r="P9" i="25"/>
  <c r="T10" i="25"/>
  <c r="T11" i="25"/>
  <c r="T13" i="25"/>
  <c r="T15" i="25"/>
  <c r="T16" i="25"/>
  <c r="T17" i="25"/>
  <c r="T18" i="25"/>
  <c r="T19" i="25"/>
  <c r="T20" i="25"/>
  <c r="T22" i="25"/>
  <c r="T23" i="25"/>
  <c r="T24" i="25"/>
  <c r="T26" i="25"/>
  <c r="T27" i="25"/>
  <c r="T28" i="25"/>
  <c r="T29" i="25"/>
  <c r="T30" i="25"/>
  <c r="T32" i="25"/>
  <c r="T33" i="25"/>
  <c r="T34" i="25"/>
  <c r="T35" i="25"/>
  <c r="T36" i="25"/>
  <c r="T37" i="25"/>
  <c r="T39" i="25"/>
  <c r="T9" i="25"/>
  <c r="Z10" i="25"/>
  <c r="Z11" i="25"/>
  <c r="Z13" i="25"/>
  <c r="Z15" i="25"/>
  <c r="Z16" i="25"/>
  <c r="Z17" i="25"/>
  <c r="Z18" i="25"/>
  <c r="Z19" i="25"/>
  <c r="Z20" i="25"/>
  <c r="Z22" i="25"/>
  <c r="Z23" i="25"/>
  <c r="Z24" i="25"/>
  <c r="Z26" i="25"/>
  <c r="Z27" i="25"/>
  <c r="Z28" i="25"/>
  <c r="Z29" i="25"/>
  <c r="Z30" i="25"/>
  <c r="Z32" i="25"/>
  <c r="Z33" i="25"/>
  <c r="Z34" i="25"/>
  <c r="Z35" i="25"/>
  <c r="Z36" i="25"/>
  <c r="Z37" i="25"/>
  <c r="Z39" i="25"/>
  <c r="AG10" i="25"/>
  <c r="AG11" i="25"/>
  <c r="AG13" i="25"/>
  <c r="AG15" i="25"/>
  <c r="AG16" i="25"/>
  <c r="AG17" i="25"/>
  <c r="AG18" i="25"/>
  <c r="AG19" i="25"/>
  <c r="AG20" i="25"/>
  <c r="AG22" i="25"/>
  <c r="AG23" i="25"/>
  <c r="AG24" i="25"/>
  <c r="AG26" i="25"/>
  <c r="AG27" i="25"/>
  <c r="AG28" i="25"/>
  <c r="AG29" i="25"/>
  <c r="AG30" i="25"/>
  <c r="AG32" i="25"/>
  <c r="AG33" i="25"/>
  <c r="AG34" i="25"/>
  <c r="AG35" i="25"/>
  <c r="AG36" i="25"/>
  <c r="AG37" i="25"/>
  <c r="AG39" i="25"/>
  <c r="Z9" i="25"/>
  <c r="AG9" i="25"/>
  <c r="G10" i="26"/>
  <c r="I10" i="26" s="1"/>
  <c r="G11" i="26"/>
  <c r="G13" i="26"/>
  <c r="I13" i="26" s="1"/>
  <c r="G15" i="26"/>
  <c r="I15" i="26" s="1"/>
  <c r="G16" i="26"/>
  <c r="I16" i="26" s="1"/>
  <c r="G17" i="26"/>
  <c r="I17" i="26" s="1"/>
  <c r="G18" i="26"/>
  <c r="I18" i="26" s="1"/>
  <c r="G19" i="26"/>
  <c r="I19" i="26" s="1"/>
  <c r="G20" i="26"/>
  <c r="I20" i="26" s="1"/>
  <c r="G22" i="26"/>
  <c r="G23" i="26"/>
  <c r="I23" i="26" s="1"/>
  <c r="AH23" i="26" s="1"/>
  <c r="G24" i="26"/>
  <c r="I24" i="26" s="1"/>
  <c r="G26" i="26"/>
  <c r="I26" i="26" s="1"/>
  <c r="G27" i="26"/>
  <c r="I27" i="26" s="1"/>
  <c r="G28" i="26"/>
  <c r="I28" i="26" s="1"/>
  <c r="G29" i="26"/>
  <c r="I29" i="26" s="1"/>
  <c r="G30" i="26"/>
  <c r="I30" i="26" s="1"/>
  <c r="G32" i="26"/>
  <c r="I32" i="26" s="1"/>
  <c r="G33" i="26"/>
  <c r="I33" i="26" s="1"/>
  <c r="G34" i="26"/>
  <c r="I34" i="26"/>
  <c r="G35" i="26"/>
  <c r="I35" i="26" s="1"/>
  <c r="G36" i="26"/>
  <c r="I36" i="26" s="1"/>
  <c r="G37" i="26"/>
  <c r="I37" i="26" s="1"/>
  <c r="G39" i="26"/>
  <c r="I39" i="26" s="1"/>
  <c r="G9" i="26"/>
  <c r="I9" i="26" s="1"/>
  <c r="P10" i="26"/>
  <c r="P11" i="26"/>
  <c r="P13" i="26"/>
  <c r="P15" i="26"/>
  <c r="P16" i="26"/>
  <c r="P17" i="26"/>
  <c r="P18" i="26"/>
  <c r="P19" i="26"/>
  <c r="P20" i="26"/>
  <c r="P22" i="26"/>
  <c r="P23" i="26"/>
  <c r="P24" i="26"/>
  <c r="P26" i="26"/>
  <c r="P27" i="26"/>
  <c r="P28" i="26"/>
  <c r="P29" i="26"/>
  <c r="P30" i="26"/>
  <c r="P32" i="26"/>
  <c r="P33" i="26"/>
  <c r="P34" i="26"/>
  <c r="P35" i="26"/>
  <c r="P36" i="26"/>
  <c r="P37" i="26"/>
  <c r="P39" i="26"/>
  <c r="P9" i="26"/>
  <c r="T10" i="26"/>
  <c r="T11" i="26"/>
  <c r="T13" i="26"/>
  <c r="T15" i="26"/>
  <c r="T16" i="26"/>
  <c r="T17" i="26"/>
  <c r="T18" i="26"/>
  <c r="T19" i="26"/>
  <c r="T20" i="26"/>
  <c r="T22" i="26"/>
  <c r="T23" i="26"/>
  <c r="T24" i="26"/>
  <c r="T26" i="26"/>
  <c r="T27" i="26"/>
  <c r="T28" i="26"/>
  <c r="T29" i="26"/>
  <c r="T30" i="26"/>
  <c r="T32" i="26"/>
  <c r="T33" i="26"/>
  <c r="T34" i="26"/>
  <c r="T35" i="26"/>
  <c r="T36" i="26"/>
  <c r="T37" i="26"/>
  <c r="T39" i="26"/>
  <c r="T9" i="26"/>
  <c r="Z10" i="26"/>
  <c r="Z11" i="26"/>
  <c r="Z13" i="26"/>
  <c r="Z15" i="26"/>
  <c r="Z16" i="26"/>
  <c r="Z17" i="26"/>
  <c r="Z18" i="26"/>
  <c r="Z19" i="26"/>
  <c r="Z20" i="26"/>
  <c r="Z22" i="26"/>
  <c r="Z23" i="26"/>
  <c r="Z24" i="26"/>
  <c r="Z26" i="26"/>
  <c r="Z27" i="26"/>
  <c r="Z28" i="26"/>
  <c r="Z29" i="26"/>
  <c r="Z30" i="26"/>
  <c r="Z32" i="26"/>
  <c r="Z33" i="26"/>
  <c r="Z34" i="26"/>
  <c r="Z35" i="26"/>
  <c r="Z36" i="26"/>
  <c r="Z37" i="26"/>
  <c r="Z39" i="26"/>
  <c r="Z9" i="26"/>
  <c r="AG10" i="26"/>
  <c r="AG11" i="26"/>
  <c r="AG13" i="26"/>
  <c r="AG15" i="26"/>
  <c r="AG16" i="26"/>
  <c r="AG17" i="26"/>
  <c r="AG18" i="26"/>
  <c r="AG19" i="26"/>
  <c r="AG20" i="26"/>
  <c r="AG22" i="26"/>
  <c r="AG23" i="26"/>
  <c r="AG24" i="26"/>
  <c r="AG26" i="26"/>
  <c r="AG27" i="26"/>
  <c r="AG28" i="26"/>
  <c r="AG29" i="26"/>
  <c r="AG30" i="26"/>
  <c r="AG32" i="26"/>
  <c r="AG33" i="26"/>
  <c r="AG34" i="26"/>
  <c r="AG35" i="26"/>
  <c r="AG36" i="26"/>
  <c r="AG37" i="26"/>
  <c r="AG39" i="26"/>
  <c r="AG9" i="26"/>
  <c r="G10" i="24"/>
  <c r="I10" i="24" s="1"/>
  <c r="G11" i="24"/>
  <c r="G13" i="24"/>
  <c r="I13" i="24" s="1"/>
  <c r="G15" i="24"/>
  <c r="I15" i="24" s="1"/>
  <c r="G16" i="24"/>
  <c r="I16" i="24" s="1"/>
  <c r="G17" i="24"/>
  <c r="I17" i="24" s="1"/>
  <c r="G18" i="24"/>
  <c r="I18" i="24" s="1"/>
  <c r="G19" i="24"/>
  <c r="I19" i="24" s="1"/>
  <c r="G20" i="24"/>
  <c r="I20" i="24" s="1"/>
  <c r="G22" i="24"/>
  <c r="I22" i="24" s="1"/>
  <c r="G23" i="24"/>
  <c r="I23" i="24" s="1"/>
  <c r="G24" i="24"/>
  <c r="I24" i="24" s="1"/>
  <c r="G26" i="24"/>
  <c r="I26" i="24" s="1"/>
  <c r="G27" i="24"/>
  <c r="I27" i="24" s="1"/>
  <c r="G28" i="24"/>
  <c r="I28" i="24" s="1"/>
  <c r="G29" i="24"/>
  <c r="I29" i="24" s="1"/>
  <c r="G30" i="24"/>
  <c r="I30" i="24" s="1"/>
  <c r="G32" i="24"/>
  <c r="I32" i="24" s="1"/>
  <c r="G33" i="24"/>
  <c r="I33" i="24" s="1"/>
  <c r="G34" i="24"/>
  <c r="I34" i="24" s="1"/>
  <c r="G35" i="24"/>
  <c r="I35" i="24" s="1"/>
  <c r="G36" i="24"/>
  <c r="I36" i="24" s="1"/>
  <c r="G37" i="24"/>
  <c r="I37" i="24" s="1"/>
  <c r="G39" i="24"/>
  <c r="I39" i="24" s="1"/>
  <c r="G9" i="24"/>
  <c r="P10" i="24"/>
  <c r="P11" i="24"/>
  <c r="P13" i="24"/>
  <c r="P15" i="24"/>
  <c r="P16" i="24"/>
  <c r="P17" i="24"/>
  <c r="P18" i="24"/>
  <c r="P19" i="24"/>
  <c r="P20" i="24"/>
  <c r="P22" i="24"/>
  <c r="P23" i="24"/>
  <c r="P24" i="24"/>
  <c r="P26" i="24"/>
  <c r="P27" i="24"/>
  <c r="P28" i="24"/>
  <c r="P29" i="24"/>
  <c r="P30" i="24"/>
  <c r="P32" i="24"/>
  <c r="P33" i="24"/>
  <c r="P34" i="24"/>
  <c r="P35" i="24"/>
  <c r="P36" i="24"/>
  <c r="P37" i="24"/>
  <c r="P39" i="24"/>
  <c r="P9" i="24"/>
  <c r="T10" i="24"/>
  <c r="T11" i="24"/>
  <c r="T13" i="24"/>
  <c r="T15" i="24"/>
  <c r="T16" i="24"/>
  <c r="T17" i="24"/>
  <c r="T18" i="24"/>
  <c r="T19" i="24"/>
  <c r="T20" i="24"/>
  <c r="T22" i="24"/>
  <c r="T23" i="24"/>
  <c r="T24" i="24"/>
  <c r="T26" i="24"/>
  <c r="T27" i="24"/>
  <c r="T28" i="24"/>
  <c r="T29" i="24"/>
  <c r="T30" i="24"/>
  <c r="T32" i="24"/>
  <c r="T33" i="24"/>
  <c r="T34" i="24"/>
  <c r="T35" i="24"/>
  <c r="T36" i="24"/>
  <c r="T37" i="24"/>
  <c r="T39" i="24"/>
  <c r="T9" i="24"/>
  <c r="Z10" i="24"/>
  <c r="Z11" i="24"/>
  <c r="Z13" i="24"/>
  <c r="Z15" i="24"/>
  <c r="Z16" i="24"/>
  <c r="Z17" i="24"/>
  <c r="Z18" i="24"/>
  <c r="Z19" i="24"/>
  <c r="Z20" i="24"/>
  <c r="Z22" i="24"/>
  <c r="Z23" i="24"/>
  <c r="Z24" i="24"/>
  <c r="Z26" i="24"/>
  <c r="Z27" i="24"/>
  <c r="Z28" i="24"/>
  <c r="Z29" i="24"/>
  <c r="Z30" i="24"/>
  <c r="Z32" i="24"/>
  <c r="Z33" i="24"/>
  <c r="Z34" i="24"/>
  <c r="Z35" i="24"/>
  <c r="Z36" i="24"/>
  <c r="Z37" i="24"/>
  <c r="Z39" i="24"/>
  <c r="Z9" i="24"/>
  <c r="Z12" i="24" s="1"/>
  <c r="AG10" i="24"/>
  <c r="AG11" i="24"/>
  <c r="AG13" i="24"/>
  <c r="AG15" i="24"/>
  <c r="AG16" i="24"/>
  <c r="AG17" i="24"/>
  <c r="AG18" i="24"/>
  <c r="AG19" i="24"/>
  <c r="AG20" i="24"/>
  <c r="AG22" i="24"/>
  <c r="AG23" i="24"/>
  <c r="AG24" i="24"/>
  <c r="AG26" i="24"/>
  <c r="AG27" i="24"/>
  <c r="AG28" i="24"/>
  <c r="AG29" i="24"/>
  <c r="AG30" i="24"/>
  <c r="AG32" i="24"/>
  <c r="AG33" i="24"/>
  <c r="AG34" i="24"/>
  <c r="AG35" i="24"/>
  <c r="AG36" i="24"/>
  <c r="AG37" i="24"/>
  <c r="AG39" i="24"/>
  <c r="AG9" i="24"/>
  <c r="G10" i="23"/>
  <c r="I10" i="23" s="1"/>
  <c r="G11" i="23"/>
  <c r="G13" i="23"/>
  <c r="I13" i="23" s="1"/>
  <c r="G15" i="23"/>
  <c r="G16" i="23"/>
  <c r="I16" i="23" s="1"/>
  <c r="G17" i="23"/>
  <c r="I17" i="23" s="1"/>
  <c r="G18" i="23"/>
  <c r="I18" i="23" s="1"/>
  <c r="G19" i="23"/>
  <c r="I19" i="23" s="1"/>
  <c r="G20" i="23"/>
  <c r="I20" i="23" s="1"/>
  <c r="G22" i="23"/>
  <c r="I22" i="23" s="1"/>
  <c r="G23" i="23"/>
  <c r="I23" i="23" s="1"/>
  <c r="G24" i="23"/>
  <c r="I24" i="23" s="1"/>
  <c r="G26" i="23"/>
  <c r="I26" i="23" s="1"/>
  <c r="G27" i="23"/>
  <c r="I27" i="23" s="1"/>
  <c r="G28" i="23"/>
  <c r="I28" i="23" s="1"/>
  <c r="G29" i="23"/>
  <c r="I29" i="23" s="1"/>
  <c r="G30" i="23"/>
  <c r="I30" i="23" s="1"/>
  <c r="G32" i="23"/>
  <c r="I32" i="23" s="1"/>
  <c r="G33" i="23"/>
  <c r="I33" i="23" s="1"/>
  <c r="G34" i="23"/>
  <c r="G35" i="23"/>
  <c r="I35" i="23" s="1"/>
  <c r="G36" i="23"/>
  <c r="I36" i="23" s="1"/>
  <c r="G37" i="23"/>
  <c r="I37" i="23" s="1"/>
  <c r="G39" i="23"/>
  <c r="I39" i="23" s="1"/>
  <c r="G9" i="23"/>
  <c r="P10" i="23"/>
  <c r="P11" i="23"/>
  <c r="P13" i="23"/>
  <c r="P15" i="23"/>
  <c r="P16" i="23"/>
  <c r="P17" i="23"/>
  <c r="P18" i="23"/>
  <c r="P19" i="23"/>
  <c r="P20" i="23"/>
  <c r="P22" i="23"/>
  <c r="P23" i="23"/>
  <c r="P24" i="23"/>
  <c r="P26" i="23"/>
  <c r="P27" i="23"/>
  <c r="P28" i="23"/>
  <c r="P29" i="23"/>
  <c r="P30" i="23"/>
  <c r="P32" i="23"/>
  <c r="P33" i="23"/>
  <c r="P34" i="23"/>
  <c r="P35" i="23"/>
  <c r="P36" i="23"/>
  <c r="P37" i="23"/>
  <c r="P39" i="23"/>
  <c r="P9" i="23"/>
  <c r="T10" i="23"/>
  <c r="T11" i="23"/>
  <c r="T13" i="23"/>
  <c r="T15" i="23"/>
  <c r="T16" i="23"/>
  <c r="T17" i="23"/>
  <c r="T18" i="23"/>
  <c r="T19" i="23"/>
  <c r="T20" i="23"/>
  <c r="T22" i="23"/>
  <c r="T23" i="23"/>
  <c r="T24" i="23"/>
  <c r="T26" i="23"/>
  <c r="T27" i="23"/>
  <c r="T28" i="23"/>
  <c r="T29" i="23"/>
  <c r="T30" i="23"/>
  <c r="T32" i="23"/>
  <c r="T33" i="23"/>
  <c r="T34" i="23"/>
  <c r="T35" i="23"/>
  <c r="T36" i="23"/>
  <c r="T37" i="23"/>
  <c r="T39" i="23"/>
  <c r="T9" i="23"/>
  <c r="Z10" i="23"/>
  <c r="Z11" i="23"/>
  <c r="Z13" i="23"/>
  <c r="Z15" i="23"/>
  <c r="Z16" i="23"/>
  <c r="Z17" i="23"/>
  <c r="Z18" i="23"/>
  <c r="Z19" i="23"/>
  <c r="Z20" i="23"/>
  <c r="Z22" i="23"/>
  <c r="Z23" i="23"/>
  <c r="Z24" i="23"/>
  <c r="Z26" i="23"/>
  <c r="Z27" i="23"/>
  <c r="Z28" i="23"/>
  <c r="Z29" i="23"/>
  <c r="Z30" i="23"/>
  <c r="Z32" i="23"/>
  <c r="Z33" i="23"/>
  <c r="Z34" i="23"/>
  <c r="Z35" i="23"/>
  <c r="Z36" i="23"/>
  <c r="Z37" i="23"/>
  <c r="Z39" i="23"/>
  <c r="Z9" i="23"/>
  <c r="AG10" i="23"/>
  <c r="AG11" i="23"/>
  <c r="AG13" i="23"/>
  <c r="AG15" i="23"/>
  <c r="AG16" i="23"/>
  <c r="AG17" i="23"/>
  <c r="AG18" i="23"/>
  <c r="AG19" i="23"/>
  <c r="AG20" i="23"/>
  <c r="AG22" i="23"/>
  <c r="AG23" i="23"/>
  <c r="AG24" i="23"/>
  <c r="AG26" i="23"/>
  <c r="AG27" i="23"/>
  <c r="AG28" i="23"/>
  <c r="AG29" i="23"/>
  <c r="AG30" i="23"/>
  <c r="AG32" i="23"/>
  <c r="AG33" i="23"/>
  <c r="AG34" i="23"/>
  <c r="AG35" i="23"/>
  <c r="AG36" i="23"/>
  <c r="AG37" i="23"/>
  <c r="AG39" i="23"/>
  <c r="AG9" i="23"/>
  <c r="G13" i="22"/>
  <c r="I13" i="22" s="1"/>
  <c r="G10" i="22"/>
  <c r="I10" i="22" s="1"/>
  <c r="G11" i="22"/>
  <c r="G15" i="22"/>
  <c r="I15" i="22" s="1"/>
  <c r="G16" i="22"/>
  <c r="I16" i="22" s="1"/>
  <c r="G17" i="22"/>
  <c r="I17" i="22" s="1"/>
  <c r="G18" i="22"/>
  <c r="I18" i="22" s="1"/>
  <c r="G19" i="22"/>
  <c r="I19" i="22" s="1"/>
  <c r="G20" i="22"/>
  <c r="I20" i="22" s="1"/>
  <c r="G22" i="22"/>
  <c r="I22" i="22" s="1"/>
  <c r="G23" i="22"/>
  <c r="I23" i="22"/>
  <c r="G24" i="22"/>
  <c r="I24" i="22" s="1"/>
  <c r="G26" i="22"/>
  <c r="I26" i="22" s="1"/>
  <c r="G27" i="22"/>
  <c r="I27" i="22" s="1"/>
  <c r="G28" i="22"/>
  <c r="I28" i="22" s="1"/>
  <c r="G29" i="22"/>
  <c r="I29" i="22" s="1"/>
  <c r="G30" i="22"/>
  <c r="I30" i="22" s="1"/>
  <c r="AH30" i="22" s="1"/>
  <c r="G32" i="22"/>
  <c r="I32" i="22" s="1"/>
  <c r="G33" i="22"/>
  <c r="I33" i="22" s="1"/>
  <c r="G34" i="22"/>
  <c r="I34" i="22" s="1"/>
  <c r="G35" i="22"/>
  <c r="I35" i="22" s="1"/>
  <c r="G36" i="22"/>
  <c r="I36" i="22" s="1"/>
  <c r="G37" i="22"/>
  <c r="I37" i="22"/>
  <c r="G39" i="22"/>
  <c r="I39" i="22" s="1"/>
  <c r="G9" i="22"/>
  <c r="I9" i="22" s="1"/>
  <c r="P10" i="22"/>
  <c r="P11" i="22"/>
  <c r="P13" i="22"/>
  <c r="P15" i="22"/>
  <c r="P16" i="22"/>
  <c r="P17" i="22"/>
  <c r="P18" i="22"/>
  <c r="P19" i="22"/>
  <c r="P20" i="22"/>
  <c r="P22" i="22"/>
  <c r="P23" i="22"/>
  <c r="P24" i="22"/>
  <c r="P26" i="22"/>
  <c r="P27" i="22"/>
  <c r="P28" i="22"/>
  <c r="P29" i="22"/>
  <c r="P30" i="22"/>
  <c r="P32" i="22"/>
  <c r="P33" i="22"/>
  <c r="P34" i="22"/>
  <c r="P35" i="22"/>
  <c r="P36" i="22"/>
  <c r="P37" i="22"/>
  <c r="P39" i="22"/>
  <c r="P9" i="22"/>
  <c r="T10" i="22"/>
  <c r="T11" i="22"/>
  <c r="T13" i="22"/>
  <c r="T15" i="22"/>
  <c r="T16" i="22"/>
  <c r="T17" i="22"/>
  <c r="T18" i="22"/>
  <c r="T19" i="22"/>
  <c r="T20" i="22"/>
  <c r="T22" i="22"/>
  <c r="T23" i="22"/>
  <c r="T24" i="22"/>
  <c r="T26" i="22"/>
  <c r="T27" i="22"/>
  <c r="T28" i="22"/>
  <c r="T29" i="22"/>
  <c r="T30" i="22"/>
  <c r="T32" i="22"/>
  <c r="T33" i="22"/>
  <c r="T34" i="22"/>
  <c r="T35" i="22"/>
  <c r="T36" i="22"/>
  <c r="T37" i="22"/>
  <c r="T39" i="22"/>
  <c r="T9" i="22"/>
  <c r="T12" i="22" s="1"/>
  <c r="Z10" i="22"/>
  <c r="Z11" i="22"/>
  <c r="Z13" i="22"/>
  <c r="Z15" i="22"/>
  <c r="Z16" i="22"/>
  <c r="Z17" i="22"/>
  <c r="Z18" i="22"/>
  <c r="Z19" i="22"/>
  <c r="Z20" i="22"/>
  <c r="Z22" i="22"/>
  <c r="Z23" i="22"/>
  <c r="Z24" i="22"/>
  <c r="Z26" i="22"/>
  <c r="Z27" i="22"/>
  <c r="Z28" i="22"/>
  <c r="Z29" i="22"/>
  <c r="Z30" i="22"/>
  <c r="Z32" i="22"/>
  <c r="Z33" i="22"/>
  <c r="Z34" i="22"/>
  <c r="Z35" i="22"/>
  <c r="Z36" i="22"/>
  <c r="Z37" i="22"/>
  <c r="Z39" i="22"/>
  <c r="Z9" i="22"/>
  <c r="AG10" i="22"/>
  <c r="AG11" i="22"/>
  <c r="AG13" i="22"/>
  <c r="AG15" i="22"/>
  <c r="AG16" i="22"/>
  <c r="AG17" i="22"/>
  <c r="AG18" i="22"/>
  <c r="AG19" i="22"/>
  <c r="AG20" i="22"/>
  <c r="AG22" i="22"/>
  <c r="AG23" i="22"/>
  <c r="AG24" i="22"/>
  <c r="AG26" i="22"/>
  <c r="AG27" i="22"/>
  <c r="AG28" i="22"/>
  <c r="AG29" i="22"/>
  <c r="AG30" i="22"/>
  <c r="AG32" i="22"/>
  <c r="AG33" i="22"/>
  <c r="AG34" i="22"/>
  <c r="AG35" i="22"/>
  <c r="AG36" i="22"/>
  <c r="AG37" i="22"/>
  <c r="AG39" i="22"/>
  <c r="AG9" i="22"/>
  <c r="Z10" i="21"/>
  <c r="Z11" i="21"/>
  <c r="Z13" i="21"/>
  <c r="Z15" i="21"/>
  <c r="Z16" i="21"/>
  <c r="Z17" i="21"/>
  <c r="Z18" i="21"/>
  <c r="Z19" i="21"/>
  <c r="Z20" i="21"/>
  <c r="Z22" i="21"/>
  <c r="Z23" i="21"/>
  <c r="Z24" i="21"/>
  <c r="Z26" i="21"/>
  <c r="Z27" i="21"/>
  <c r="Z28" i="21"/>
  <c r="Z29" i="21"/>
  <c r="Z30" i="21"/>
  <c r="Z32" i="21"/>
  <c r="Z33" i="21"/>
  <c r="Z34" i="21"/>
  <c r="Z35" i="21"/>
  <c r="Z36" i="21"/>
  <c r="Z37" i="21"/>
  <c r="Z39" i="21"/>
  <c r="AG10" i="21"/>
  <c r="AG11" i="21"/>
  <c r="AG13" i="21"/>
  <c r="AG15" i="21"/>
  <c r="AG16" i="21"/>
  <c r="AG17" i="21"/>
  <c r="AG18" i="21"/>
  <c r="AG19" i="21"/>
  <c r="AG20" i="21"/>
  <c r="AG22" i="21"/>
  <c r="AG25" i="21" s="1"/>
  <c r="AG23" i="21"/>
  <c r="AG24" i="21"/>
  <c r="AG26" i="21"/>
  <c r="AG27" i="21"/>
  <c r="AG28" i="21"/>
  <c r="AG29" i="21"/>
  <c r="AG30" i="21"/>
  <c r="AG32" i="21"/>
  <c r="AG33" i="21"/>
  <c r="AG34" i="21"/>
  <c r="AG35" i="21"/>
  <c r="AG36" i="21"/>
  <c r="AG37" i="21"/>
  <c r="AG39" i="21"/>
  <c r="AG9" i="21"/>
  <c r="Z9" i="21"/>
  <c r="G10" i="21"/>
  <c r="I10" i="21" s="1"/>
  <c r="G11" i="21"/>
  <c r="G13" i="21"/>
  <c r="I13" i="21" s="1"/>
  <c r="G15" i="21"/>
  <c r="I15" i="21" s="1"/>
  <c r="I21" i="21" s="1"/>
  <c r="G16" i="21"/>
  <c r="I16" i="21" s="1"/>
  <c r="G17" i="21"/>
  <c r="I17" i="21" s="1"/>
  <c r="G18" i="21"/>
  <c r="I18" i="21"/>
  <c r="G19" i="21"/>
  <c r="I19" i="21" s="1"/>
  <c r="G20" i="21"/>
  <c r="I20" i="21"/>
  <c r="G22" i="21"/>
  <c r="G23" i="21"/>
  <c r="I23" i="21" s="1"/>
  <c r="G24" i="21"/>
  <c r="I24" i="21" s="1"/>
  <c r="G26" i="21"/>
  <c r="I26" i="21" s="1"/>
  <c r="G27" i="21"/>
  <c r="I27" i="21" s="1"/>
  <c r="G28" i="21"/>
  <c r="I28" i="21" s="1"/>
  <c r="G29" i="21"/>
  <c r="I29" i="21" s="1"/>
  <c r="G30" i="21"/>
  <c r="I30" i="21" s="1"/>
  <c r="G32" i="21"/>
  <c r="I32" i="21" s="1"/>
  <c r="G33" i="21"/>
  <c r="I33" i="21"/>
  <c r="G34" i="21"/>
  <c r="I34" i="21" s="1"/>
  <c r="G35" i="21"/>
  <c r="I35" i="21" s="1"/>
  <c r="G36" i="21"/>
  <c r="I36" i="21" s="1"/>
  <c r="G37" i="21"/>
  <c r="I37" i="21" s="1"/>
  <c r="G39" i="21"/>
  <c r="I39" i="21" s="1"/>
  <c r="G9" i="21"/>
  <c r="I9" i="21" s="1"/>
  <c r="P10" i="21"/>
  <c r="P11" i="21"/>
  <c r="P13" i="21"/>
  <c r="P15" i="21"/>
  <c r="P16" i="21"/>
  <c r="P17" i="21"/>
  <c r="P18" i="21"/>
  <c r="P19" i="21"/>
  <c r="P20" i="21"/>
  <c r="P22" i="21"/>
  <c r="P23" i="21"/>
  <c r="P24" i="21"/>
  <c r="P26" i="21"/>
  <c r="P27" i="21"/>
  <c r="P28" i="21"/>
  <c r="P29" i="21"/>
  <c r="P30" i="21"/>
  <c r="P32" i="21"/>
  <c r="P33" i="21"/>
  <c r="P34" i="21"/>
  <c r="P35" i="21"/>
  <c r="P36" i="21"/>
  <c r="P37" i="21"/>
  <c r="P39" i="21"/>
  <c r="P9" i="21"/>
  <c r="T10" i="21"/>
  <c r="T11" i="21"/>
  <c r="T13" i="21"/>
  <c r="T15" i="21"/>
  <c r="T16" i="21"/>
  <c r="T17" i="21"/>
  <c r="T18" i="21"/>
  <c r="T19" i="21"/>
  <c r="T20" i="21"/>
  <c r="T22" i="21"/>
  <c r="T23" i="21"/>
  <c r="T24" i="21"/>
  <c r="T26" i="21"/>
  <c r="T27" i="21"/>
  <c r="T28" i="21"/>
  <c r="T29" i="21"/>
  <c r="T30" i="21"/>
  <c r="T32" i="21"/>
  <c r="T33" i="21"/>
  <c r="T34" i="21"/>
  <c r="T35" i="21"/>
  <c r="T36" i="21"/>
  <c r="T37" i="21"/>
  <c r="T39" i="21"/>
  <c r="T9" i="21"/>
  <c r="G39" i="20"/>
  <c r="I39" i="20" s="1"/>
  <c r="G10" i="20"/>
  <c r="I10" i="20" s="1"/>
  <c r="G11" i="20"/>
  <c r="G13" i="20"/>
  <c r="I13" i="20" s="1"/>
  <c r="G15" i="20"/>
  <c r="I15" i="20" s="1"/>
  <c r="G16" i="20"/>
  <c r="I16" i="20" s="1"/>
  <c r="G17" i="20"/>
  <c r="I17" i="20" s="1"/>
  <c r="G18" i="20"/>
  <c r="I18" i="20" s="1"/>
  <c r="G19" i="20"/>
  <c r="I19" i="20" s="1"/>
  <c r="G20" i="20"/>
  <c r="I20" i="20" s="1"/>
  <c r="G22" i="20"/>
  <c r="I22" i="20" s="1"/>
  <c r="G23" i="20"/>
  <c r="I23" i="20" s="1"/>
  <c r="G24" i="20"/>
  <c r="I24" i="20" s="1"/>
  <c r="G26" i="20"/>
  <c r="I26" i="20" s="1"/>
  <c r="G27" i="20"/>
  <c r="I27" i="20" s="1"/>
  <c r="G28" i="20"/>
  <c r="I28" i="20" s="1"/>
  <c r="G29" i="20"/>
  <c r="I29" i="20" s="1"/>
  <c r="G30" i="20"/>
  <c r="I30" i="20" s="1"/>
  <c r="G32" i="20"/>
  <c r="I32" i="20"/>
  <c r="G33" i="20"/>
  <c r="I33" i="20" s="1"/>
  <c r="G34" i="20"/>
  <c r="I34" i="20" s="1"/>
  <c r="G35" i="20"/>
  <c r="I35" i="20" s="1"/>
  <c r="G36" i="20"/>
  <c r="I36" i="20" s="1"/>
  <c r="G37" i="20"/>
  <c r="I37" i="20" s="1"/>
  <c r="G9" i="20"/>
  <c r="I9" i="20" s="1"/>
  <c r="T10" i="20"/>
  <c r="T11" i="20"/>
  <c r="T13" i="20"/>
  <c r="T15" i="20"/>
  <c r="T16" i="20"/>
  <c r="T17" i="20"/>
  <c r="T18" i="20"/>
  <c r="T19" i="20"/>
  <c r="T20" i="20"/>
  <c r="T22" i="20"/>
  <c r="T23" i="20"/>
  <c r="T24" i="20"/>
  <c r="T26" i="20"/>
  <c r="T27" i="20"/>
  <c r="T28" i="20"/>
  <c r="T29" i="20"/>
  <c r="T30" i="20"/>
  <c r="T32" i="20"/>
  <c r="T33" i="20"/>
  <c r="T34" i="20"/>
  <c r="T35" i="20"/>
  <c r="T36" i="20"/>
  <c r="T37" i="20"/>
  <c r="T39" i="20"/>
  <c r="P10" i="20"/>
  <c r="P11" i="20"/>
  <c r="P13" i="20"/>
  <c r="P15" i="20"/>
  <c r="P16" i="20"/>
  <c r="P17" i="20"/>
  <c r="P18" i="20"/>
  <c r="P19" i="20"/>
  <c r="P20" i="20"/>
  <c r="P22" i="20"/>
  <c r="P23" i="20"/>
  <c r="P24" i="20"/>
  <c r="P26" i="20"/>
  <c r="P27" i="20"/>
  <c r="P28" i="20"/>
  <c r="P29" i="20"/>
  <c r="P30" i="20"/>
  <c r="P32" i="20"/>
  <c r="P33" i="20"/>
  <c r="P34" i="20"/>
  <c r="P35" i="20"/>
  <c r="P36" i="20"/>
  <c r="P37" i="20"/>
  <c r="P39" i="20"/>
  <c r="P9" i="20"/>
  <c r="T9" i="20"/>
  <c r="AG39" i="20"/>
  <c r="AG10" i="20"/>
  <c r="AG11" i="20"/>
  <c r="AG13" i="20"/>
  <c r="AG15" i="20"/>
  <c r="AG16" i="20"/>
  <c r="AG17" i="20"/>
  <c r="AG18" i="20"/>
  <c r="AG19" i="20"/>
  <c r="AG20" i="20"/>
  <c r="AG22" i="20"/>
  <c r="AG23" i="20"/>
  <c r="AG24" i="20"/>
  <c r="AG26" i="20"/>
  <c r="AG27" i="20"/>
  <c r="AG28" i="20"/>
  <c r="AG29" i="20"/>
  <c r="AG30" i="20"/>
  <c r="AG32" i="20"/>
  <c r="AG33" i="20"/>
  <c r="AG34" i="20"/>
  <c r="AG35" i="20"/>
  <c r="AG36" i="20"/>
  <c r="AG37" i="20"/>
  <c r="AG9" i="20"/>
  <c r="Z10" i="20"/>
  <c r="Z11" i="20"/>
  <c r="Z13" i="20"/>
  <c r="Z15" i="20"/>
  <c r="Z16" i="20"/>
  <c r="Z17" i="20"/>
  <c r="Z18" i="20"/>
  <c r="Z19" i="20"/>
  <c r="Z20" i="20"/>
  <c r="Z22" i="20"/>
  <c r="Z23" i="20"/>
  <c r="Z24" i="20"/>
  <c r="Z26" i="20"/>
  <c r="Z27" i="20"/>
  <c r="Z28" i="20"/>
  <c r="Z29" i="20"/>
  <c r="Z30" i="20"/>
  <c r="Z32" i="20"/>
  <c r="Z33" i="20"/>
  <c r="Z34" i="20"/>
  <c r="Z35" i="20"/>
  <c r="Z36" i="20"/>
  <c r="Z37" i="20"/>
  <c r="Z39" i="20"/>
  <c r="Z9" i="20"/>
  <c r="G10" i="19"/>
  <c r="I10" i="19" s="1"/>
  <c r="G11" i="19"/>
  <c r="G13" i="19"/>
  <c r="I13" i="19" s="1"/>
  <c r="G15" i="19"/>
  <c r="I15" i="19" s="1"/>
  <c r="G16" i="19"/>
  <c r="I16" i="19" s="1"/>
  <c r="G17" i="19"/>
  <c r="I17" i="19" s="1"/>
  <c r="G18" i="19"/>
  <c r="I18" i="19" s="1"/>
  <c r="AH18" i="19" s="1"/>
  <c r="G19" i="19"/>
  <c r="I19" i="19" s="1"/>
  <c r="G20" i="19"/>
  <c r="I20" i="19"/>
  <c r="G22" i="19"/>
  <c r="G23" i="19"/>
  <c r="I23" i="19" s="1"/>
  <c r="G24" i="19"/>
  <c r="I24" i="19" s="1"/>
  <c r="G26" i="19"/>
  <c r="I26" i="19" s="1"/>
  <c r="G27" i="19"/>
  <c r="I27" i="19" s="1"/>
  <c r="G28" i="19"/>
  <c r="I28" i="19" s="1"/>
  <c r="G29" i="19"/>
  <c r="I29" i="19"/>
  <c r="G30" i="19"/>
  <c r="I30" i="19" s="1"/>
  <c r="G32" i="19"/>
  <c r="I32" i="19" s="1"/>
  <c r="G33" i="19"/>
  <c r="I33" i="19" s="1"/>
  <c r="G34" i="19"/>
  <c r="I34" i="19" s="1"/>
  <c r="G35" i="19"/>
  <c r="I35" i="19" s="1"/>
  <c r="G36" i="19"/>
  <c r="I36" i="19" s="1"/>
  <c r="G37" i="19"/>
  <c r="I37" i="19" s="1"/>
  <c r="G39" i="19"/>
  <c r="I39" i="19" s="1"/>
  <c r="G9" i="19"/>
  <c r="I9" i="19" s="1"/>
  <c r="P10" i="19"/>
  <c r="P11" i="19"/>
  <c r="P13" i="19"/>
  <c r="P15" i="19"/>
  <c r="P16" i="19"/>
  <c r="P17" i="19"/>
  <c r="P18" i="19"/>
  <c r="P19" i="19"/>
  <c r="P20" i="19"/>
  <c r="P22" i="19"/>
  <c r="P23" i="19"/>
  <c r="P24" i="19"/>
  <c r="P26" i="19"/>
  <c r="P27" i="19"/>
  <c r="P28" i="19"/>
  <c r="P29" i="19"/>
  <c r="P30" i="19"/>
  <c r="P32" i="19"/>
  <c r="P33" i="19"/>
  <c r="P34" i="19"/>
  <c r="P35" i="19"/>
  <c r="P36" i="19"/>
  <c r="P37" i="19"/>
  <c r="P39" i="19"/>
  <c r="P9" i="19"/>
  <c r="T10" i="19"/>
  <c r="T11" i="19"/>
  <c r="T13" i="19"/>
  <c r="T15" i="19"/>
  <c r="T16" i="19"/>
  <c r="T17" i="19"/>
  <c r="T18" i="19"/>
  <c r="T19" i="19"/>
  <c r="T20" i="19"/>
  <c r="T22" i="19"/>
  <c r="T23" i="19"/>
  <c r="T24" i="19"/>
  <c r="T26" i="19"/>
  <c r="T27" i="19"/>
  <c r="T28" i="19"/>
  <c r="T29" i="19"/>
  <c r="T30" i="19"/>
  <c r="T32" i="19"/>
  <c r="T33" i="19"/>
  <c r="T34" i="19"/>
  <c r="T35" i="19"/>
  <c r="T36" i="19"/>
  <c r="T37" i="19"/>
  <c r="T39" i="19"/>
  <c r="T9" i="19"/>
  <c r="Z10" i="19"/>
  <c r="Z11" i="19"/>
  <c r="Z13" i="19"/>
  <c r="Z15" i="19"/>
  <c r="Z16" i="19"/>
  <c r="Z17" i="19"/>
  <c r="Z18" i="19"/>
  <c r="Z19" i="19"/>
  <c r="Z20" i="19"/>
  <c r="Z22" i="19"/>
  <c r="Z23" i="19"/>
  <c r="Z24" i="19"/>
  <c r="Z26" i="19"/>
  <c r="Z27" i="19"/>
  <c r="Z28" i="19"/>
  <c r="Z29" i="19"/>
  <c r="Z30" i="19"/>
  <c r="Z32" i="19"/>
  <c r="Z33" i="19"/>
  <c r="Z34" i="19"/>
  <c r="Z35" i="19"/>
  <c r="Z36" i="19"/>
  <c r="Z37" i="19"/>
  <c r="Z39" i="19"/>
  <c r="AG10" i="19"/>
  <c r="AG11" i="19"/>
  <c r="AG13" i="19"/>
  <c r="AG15" i="19"/>
  <c r="AG16" i="19"/>
  <c r="AG17" i="19"/>
  <c r="AG18" i="19"/>
  <c r="AG19" i="19"/>
  <c r="AG20" i="19"/>
  <c r="AG22" i="19"/>
  <c r="AG23" i="19"/>
  <c r="AG24" i="19"/>
  <c r="AG26" i="19"/>
  <c r="AG27" i="19"/>
  <c r="AG28" i="19"/>
  <c r="AG29" i="19"/>
  <c r="AG30" i="19"/>
  <c r="AG32" i="19"/>
  <c r="AG33" i="19"/>
  <c r="AG34" i="19"/>
  <c r="AG35" i="19"/>
  <c r="AG36" i="19"/>
  <c r="AG37" i="19"/>
  <c r="AG39" i="19"/>
  <c r="AG9" i="19"/>
  <c r="Z9" i="19"/>
  <c r="G10" i="18"/>
  <c r="I10" i="18" s="1"/>
  <c r="G11" i="18"/>
  <c r="G13" i="18"/>
  <c r="I13" i="18" s="1"/>
  <c r="G15" i="18"/>
  <c r="I15" i="18" s="1"/>
  <c r="G16" i="18"/>
  <c r="I16" i="18"/>
  <c r="G17" i="18"/>
  <c r="I17" i="18" s="1"/>
  <c r="G18" i="18"/>
  <c r="I18" i="18" s="1"/>
  <c r="G19" i="18"/>
  <c r="I19" i="18" s="1"/>
  <c r="G20" i="18"/>
  <c r="I20" i="18" s="1"/>
  <c r="G22" i="18"/>
  <c r="G25" i="18" s="1"/>
  <c r="G23" i="18"/>
  <c r="I23" i="18" s="1"/>
  <c r="G24" i="18"/>
  <c r="I24" i="18" s="1"/>
  <c r="G26" i="18"/>
  <c r="G27" i="18"/>
  <c r="I27" i="18" s="1"/>
  <c r="G28" i="18"/>
  <c r="I28" i="18" s="1"/>
  <c r="G29" i="18"/>
  <c r="I29" i="18" s="1"/>
  <c r="G30" i="18"/>
  <c r="I30" i="18" s="1"/>
  <c r="G32" i="18"/>
  <c r="I32" i="18" s="1"/>
  <c r="G33" i="18"/>
  <c r="I33" i="18" s="1"/>
  <c r="G34" i="18"/>
  <c r="I34" i="18"/>
  <c r="G35" i="18"/>
  <c r="I35" i="18" s="1"/>
  <c r="G36" i="18"/>
  <c r="I36" i="18" s="1"/>
  <c r="G37" i="18"/>
  <c r="I37" i="18" s="1"/>
  <c r="G39" i="18"/>
  <c r="I39" i="18" s="1"/>
  <c r="G9" i="18"/>
  <c r="P10" i="18"/>
  <c r="P11" i="18"/>
  <c r="P13" i="18"/>
  <c r="P15" i="18"/>
  <c r="P16" i="18"/>
  <c r="P17" i="18"/>
  <c r="P18" i="18"/>
  <c r="P19" i="18"/>
  <c r="P20" i="18"/>
  <c r="P22" i="18"/>
  <c r="P23" i="18"/>
  <c r="P24" i="18"/>
  <c r="P26" i="18"/>
  <c r="P27" i="18"/>
  <c r="P28" i="18"/>
  <c r="P29" i="18"/>
  <c r="P30" i="18"/>
  <c r="P32" i="18"/>
  <c r="P33" i="18"/>
  <c r="P34" i="18"/>
  <c r="P35" i="18"/>
  <c r="P36" i="18"/>
  <c r="P37" i="18"/>
  <c r="P39" i="18"/>
  <c r="P9" i="18"/>
  <c r="T10" i="18"/>
  <c r="T11" i="18"/>
  <c r="T13" i="18"/>
  <c r="T15" i="18"/>
  <c r="T16" i="18"/>
  <c r="T17" i="18"/>
  <c r="T18" i="18"/>
  <c r="T19" i="18"/>
  <c r="T20" i="18"/>
  <c r="T22" i="18"/>
  <c r="T23" i="18"/>
  <c r="T24" i="18"/>
  <c r="T26" i="18"/>
  <c r="T27" i="18"/>
  <c r="T28" i="18"/>
  <c r="T29" i="18"/>
  <c r="T30" i="18"/>
  <c r="T32" i="18"/>
  <c r="T33" i="18"/>
  <c r="T34" i="18"/>
  <c r="T35" i="18"/>
  <c r="T36" i="18"/>
  <c r="T37" i="18"/>
  <c r="T39" i="18"/>
  <c r="T9" i="18"/>
  <c r="AG10" i="18"/>
  <c r="AG11" i="18"/>
  <c r="AG13" i="18"/>
  <c r="AG15" i="18"/>
  <c r="AG16" i="18"/>
  <c r="AG17" i="18"/>
  <c r="AG18" i="18"/>
  <c r="AG19" i="18"/>
  <c r="AG20" i="18"/>
  <c r="AG22" i="18"/>
  <c r="AG23" i="18"/>
  <c r="AG24" i="18"/>
  <c r="AG26" i="18"/>
  <c r="AG27" i="18"/>
  <c r="AG28" i="18"/>
  <c r="AG29" i="18"/>
  <c r="AG30" i="18"/>
  <c r="AG32" i="18"/>
  <c r="AG33" i="18"/>
  <c r="AG34" i="18"/>
  <c r="AG35" i="18"/>
  <c r="AG36" i="18"/>
  <c r="AH36" i="18" s="1"/>
  <c r="AG37" i="18"/>
  <c r="AG39" i="18"/>
  <c r="AG9" i="18"/>
  <c r="Z10" i="18"/>
  <c r="Z11" i="18"/>
  <c r="Z13" i="18"/>
  <c r="Z15" i="18"/>
  <c r="Z16" i="18"/>
  <c r="AH16" i="18" s="1"/>
  <c r="Z17" i="18"/>
  <c r="Z18" i="18"/>
  <c r="Z19" i="18"/>
  <c r="Z20" i="18"/>
  <c r="Z22" i="18"/>
  <c r="Z23" i="18"/>
  <c r="Z24" i="18"/>
  <c r="Z26" i="18"/>
  <c r="Z27" i="18"/>
  <c r="Z28" i="18"/>
  <c r="Z29" i="18"/>
  <c r="Z30" i="18"/>
  <c r="Z32" i="18"/>
  <c r="Z33" i="18"/>
  <c r="Z34" i="18"/>
  <c r="Z35" i="18"/>
  <c r="AH35" i="18" s="1"/>
  <c r="Z36" i="18"/>
  <c r="Z37" i="18"/>
  <c r="Z39" i="18"/>
  <c r="Z9" i="18"/>
  <c r="Z12" i="18" s="1"/>
  <c r="T10" i="17"/>
  <c r="T11" i="17"/>
  <c r="T13" i="17"/>
  <c r="T15" i="17"/>
  <c r="T16" i="17"/>
  <c r="T17" i="17"/>
  <c r="T18" i="17"/>
  <c r="T19" i="17"/>
  <c r="T20" i="17"/>
  <c r="T22" i="17"/>
  <c r="T23" i="17"/>
  <c r="T24" i="17"/>
  <c r="T26" i="17"/>
  <c r="T27" i="17"/>
  <c r="T28" i="17"/>
  <c r="T29" i="17"/>
  <c r="T30" i="17"/>
  <c r="T32" i="17"/>
  <c r="T33" i="17"/>
  <c r="T34" i="17"/>
  <c r="T35" i="17"/>
  <c r="T36" i="17"/>
  <c r="T37" i="17"/>
  <c r="T39" i="17"/>
  <c r="P39" i="17"/>
  <c r="P10" i="17"/>
  <c r="P11" i="17"/>
  <c r="P13" i="17"/>
  <c r="P15" i="17"/>
  <c r="P16" i="17"/>
  <c r="P17" i="17"/>
  <c r="P18" i="17"/>
  <c r="P19" i="17"/>
  <c r="P20" i="17"/>
  <c r="P22" i="17"/>
  <c r="P23" i="17"/>
  <c r="P24" i="17"/>
  <c r="P26" i="17"/>
  <c r="P27" i="17"/>
  <c r="P28" i="17"/>
  <c r="P29" i="17"/>
  <c r="P30" i="17"/>
  <c r="P32" i="17"/>
  <c r="P33" i="17"/>
  <c r="P34" i="17"/>
  <c r="P35" i="17"/>
  <c r="P36" i="17"/>
  <c r="P37" i="17"/>
  <c r="G10" i="17"/>
  <c r="I10" i="17" s="1"/>
  <c r="G11" i="17"/>
  <c r="G13" i="17"/>
  <c r="I13" i="17" s="1"/>
  <c r="G15" i="17"/>
  <c r="I15" i="17" s="1"/>
  <c r="G16" i="17"/>
  <c r="I16" i="17" s="1"/>
  <c r="G17" i="17"/>
  <c r="I17" i="17"/>
  <c r="G18" i="17"/>
  <c r="I18" i="17" s="1"/>
  <c r="AH18" i="17" s="1"/>
  <c r="G19" i="17"/>
  <c r="I19" i="17" s="1"/>
  <c r="G20" i="17"/>
  <c r="I20" i="17" s="1"/>
  <c r="G22" i="17"/>
  <c r="I22" i="17" s="1"/>
  <c r="G23" i="17"/>
  <c r="I23" i="17" s="1"/>
  <c r="G24" i="17"/>
  <c r="I24" i="17" s="1"/>
  <c r="G26" i="17"/>
  <c r="I26" i="17" s="1"/>
  <c r="G27" i="17"/>
  <c r="I27" i="17" s="1"/>
  <c r="G28" i="17"/>
  <c r="I28" i="17"/>
  <c r="G29" i="17"/>
  <c r="I29" i="17" s="1"/>
  <c r="G30" i="17"/>
  <c r="I30" i="17" s="1"/>
  <c r="G32" i="17"/>
  <c r="I32" i="17" s="1"/>
  <c r="G33" i="17"/>
  <c r="I33" i="17" s="1"/>
  <c r="G34" i="17"/>
  <c r="I34" i="17" s="1"/>
  <c r="G35" i="17"/>
  <c r="I35" i="17" s="1"/>
  <c r="G36" i="17"/>
  <c r="I36" i="17" s="1"/>
  <c r="G37" i="17"/>
  <c r="I37" i="17" s="1"/>
  <c r="G39" i="17"/>
  <c r="I39" i="17" s="1"/>
  <c r="G9" i="17"/>
  <c r="P9" i="17"/>
  <c r="T9" i="17"/>
  <c r="AG10" i="17"/>
  <c r="AG11" i="17"/>
  <c r="AG13" i="17"/>
  <c r="AG15" i="17"/>
  <c r="AG16" i="17"/>
  <c r="AG17" i="17"/>
  <c r="AG18" i="17"/>
  <c r="AG19" i="17"/>
  <c r="AG20" i="17"/>
  <c r="AG22" i="17"/>
  <c r="AG23" i="17"/>
  <c r="AG24" i="17"/>
  <c r="AG26" i="17"/>
  <c r="AG27" i="17"/>
  <c r="AG28" i="17"/>
  <c r="AG29" i="17"/>
  <c r="AG30" i="17"/>
  <c r="AG32" i="17"/>
  <c r="AG33" i="17"/>
  <c r="AG34" i="17"/>
  <c r="AG35" i="17"/>
  <c r="AG36" i="17"/>
  <c r="AG37" i="17"/>
  <c r="AG39" i="17"/>
  <c r="AG9" i="17"/>
  <c r="Z10" i="17"/>
  <c r="Z11" i="17"/>
  <c r="Z13" i="17"/>
  <c r="Z15" i="17"/>
  <c r="Z16" i="17"/>
  <c r="Z17" i="17"/>
  <c r="Z18" i="17"/>
  <c r="Z19" i="17"/>
  <c r="Z20" i="17"/>
  <c r="Z22" i="17"/>
  <c r="Z23" i="17"/>
  <c r="Z24" i="17"/>
  <c r="Z26" i="17"/>
  <c r="Z27" i="17"/>
  <c r="Z28" i="17"/>
  <c r="Z29" i="17"/>
  <c r="Z30" i="17"/>
  <c r="Z32" i="17"/>
  <c r="Z33" i="17"/>
  <c r="Z34" i="17"/>
  <c r="Z35" i="17"/>
  <c r="Z36" i="17"/>
  <c r="Z37" i="17"/>
  <c r="Z39" i="17"/>
  <c r="Z9" i="17"/>
  <c r="AG10" i="16"/>
  <c r="AG11" i="16"/>
  <c r="AG13" i="16"/>
  <c r="AG15" i="16"/>
  <c r="AG16" i="16"/>
  <c r="AG17" i="16"/>
  <c r="AG18" i="16"/>
  <c r="AG19" i="16"/>
  <c r="AG20" i="16"/>
  <c r="AG22" i="16"/>
  <c r="AG23" i="16"/>
  <c r="AG24" i="16"/>
  <c r="AG26" i="16"/>
  <c r="AG27" i="16"/>
  <c r="AG28" i="16"/>
  <c r="AG29" i="16"/>
  <c r="AG30" i="16"/>
  <c r="AG32" i="16"/>
  <c r="AG33" i="16"/>
  <c r="AG34" i="16"/>
  <c r="AG35" i="16"/>
  <c r="AG36" i="16"/>
  <c r="AG37" i="16"/>
  <c r="AG39" i="16"/>
  <c r="AG9" i="16"/>
  <c r="Z10" i="16"/>
  <c r="Z11" i="16"/>
  <c r="Z13" i="16"/>
  <c r="Z15" i="16"/>
  <c r="Z16" i="16"/>
  <c r="Z17" i="16"/>
  <c r="Z18" i="16"/>
  <c r="Z19" i="16"/>
  <c r="Z20" i="16"/>
  <c r="Z22" i="16"/>
  <c r="Z23" i="16"/>
  <c r="Z24" i="16"/>
  <c r="Z26" i="16"/>
  <c r="Z27" i="16"/>
  <c r="Z28" i="16"/>
  <c r="Z29" i="16"/>
  <c r="Z30" i="16"/>
  <c r="Z32" i="16"/>
  <c r="Z33" i="16"/>
  <c r="Z34" i="16"/>
  <c r="Z35" i="16"/>
  <c r="Z36" i="16"/>
  <c r="Z37" i="16"/>
  <c r="Z39" i="16"/>
  <c r="Z9" i="16"/>
  <c r="T10" i="16"/>
  <c r="T11" i="16"/>
  <c r="T13" i="16"/>
  <c r="T15" i="16"/>
  <c r="T16" i="16"/>
  <c r="T17" i="16"/>
  <c r="T18" i="16"/>
  <c r="T19" i="16"/>
  <c r="T20" i="16"/>
  <c r="T22" i="16"/>
  <c r="T23" i="16"/>
  <c r="T24" i="16"/>
  <c r="T26" i="16"/>
  <c r="T27" i="16"/>
  <c r="T28" i="16"/>
  <c r="T29" i="16"/>
  <c r="T30" i="16"/>
  <c r="T32" i="16"/>
  <c r="T33" i="16"/>
  <c r="T34" i="16"/>
  <c r="T35" i="16"/>
  <c r="T36" i="16"/>
  <c r="T37" i="16"/>
  <c r="T39" i="16"/>
  <c r="T9" i="16"/>
  <c r="P10" i="16"/>
  <c r="P11" i="16"/>
  <c r="P13" i="16"/>
  <c r="P15" i="16"/>
  <c r="P16" i="16"/>
  <c r="P17" i="16"/>
  <c r="P18" i="16"/>
  <c r="P19" i="16"/>
  <c r="P20" i="16"/>
  <c r="P22" i="16"/>
  <c r="P23" i="16"/>
  <c r="P24" i="16"/>
  <c r="P26" i="16"/>
  <c r="P27" i="16"/>
  <c r="P28" i="16"/>
  <c r="P29" i="16"/>
  <c r="P30" i="16"/>
  <c r="P32" i="16"/>
  <c r="P33" i="16"/>
  <c r="P34" i="16"/>
  <c r="P35" i="16"/>
  <c r="P36" i="16"/>
  <c r="P37" i="16"/>
  <c r="P39" i="16"/>
  <c r="P9" i="16"/>
  <c r="G10" i="16"/>
  <c r="I10" i="16" s="1"/>
  <c r="G11" i="16"/>
  <c r="G13" i="16"/>
  <c r="I13" i="16" s="1"/>
  <c r="G15" i="16"/>
  <c r="I15" i="16" s="1"/>
  <c r="AH15" i="16" s="1"/>
  <c r="G16" i="16"/>
  <c r="I16" i="16" s="1"/>
  <c r="G17" i="16"/>
  <c r="I17" i="16" s="1"/>
  <c r="G18" i="16"/>
  <c r="I18" i="16" s="1"/>
  <c r="G19" i="16"/>
  <c r="I19" i="16"/>
  <c r="G20" i="16"/>
  <c r="I20" i="16" s="1"/>
  <c r="G22" i="16"/>
  <c r="I22" i="16" s="1"/>
  <c r="AH22" i="16" s="1"/>
  <c r="G23" i="16"/>
  <c r="I23" i="16" s="1"/>
  <c r="G24" i="16"/>
  <c r="I24" i="16" s="1"/>
  <c r="G26" i="16"/>
  <c r="I26" i="16" s="1"/>
  <c r="G27" i="16"/>
  <c r="I27" i="16" s="1"/>
  <c r="G28" i="16"/>
  <c r="I28" i="16" s="1"/>
  <c r="G29" i="16"/>
  <c r="I29" i="16" s="1"/>
  <c r="G30" i="16"/>
  <c r="I30" i="16" s="1"/>
  <c r="G32" i="16"/>
  <c r="I32" i="16" s="1"/>
  <c r="G33" i="16"/>
  <c r="I33" i="16" s="1"/>
  <c r="G34" i="16"/>
  <c r="I34" i="16"/>
  <c r="G35" i="16"/>
  <c r="I35" i="16" s="1"/>
  <c r="G36" i="16"/>
  <c r="I36" i="16"/>
  <c r="G37" i="16"/>
  <c r="I37" i="16" s="1"/>
  <c r="G39" i="16"/>
  <c r="I39" i="16" s="1"/>
  <c r="G9" i="16"/>
  <c r="G10" i="15"/>
  <c r="I10" i="15" s="1"/>
  <c r="G11" i="15"/>
  <c r="G13" i="15"/>
  <c r="I13" i="15" s="1"/>
  <c r="G15" i="15"/>
  <c r="G16" i="15"/>
  <c r="I16" i="15" s="1"/>
  <c r="G17" i="15"/>
  <c r="I17" i="15" s="1"/>
  <c r="G18" i="15"/>
  <c r="I18" i="15" s="1"/>
  <c r="G19" i="15"/>
  <c r="I19" i="15" s="1"/>
  <c r="G20" i="15"/>
  <c r="I20" i="15" s="1"/>
  <c r="G22" i="15"/>
  <c r="G23" i="15"/>
  <c r="I23" i="15" s="1"/>
  <c r="G24" i="15"/>
  <c r="I24" i="15" s="1"/>
  <c r="G26" i="15"/>
  <c r="I26" i="15" s="1"/>
  <c r="G27" i="15"/>
  <c r="I27" i="15" s="1"/>
  <c r="G28" i="15"/>
  <c r="I28" i="15" s="1"/>
  <c r="G29" i="15"/>
  <c r="I29" i="15" s="1"/>
  <c r="G30" i="15"/>
  <c r="I30" i="15" s="1"/>
  <c r="G32" i="15"/>
  <c r="I32" i="15" s="1"/>
  <c r="G33" i="15"/>
  <c r="I33" i="15" s="1"/>
  <c r="G34" i="15"/>
  <c r="I34" i="15" s="1"/>
  <c r="G35" i="15"/>
  <c r="I35" i="15" s="1"/>
  <c r="G36" i="15"/>
  <c r="I36" i="15" s="1"/>
  <c r="G37" i="15"/>
  <c r="I37" i="15" s="1"/>
  <c r="G39" i="15"/>
  <c r="I39" i="15" s="1"/>
  <c r="G9" i="15"/>
  <c r="I22" i="15"/>
  <c r="P10" i="15"/>
  <c r="P11" i="15"/>
  <c r="P13" i="15"/>
  <c r="P15" i="15"/>
  <c r="P16" i="15"/>
  <c r="P17" i="15"/>
  <c r="P18" i="15"/>
  <c r="P19" i="15"/>
  <c r="P20" i="15"/>
  <c r="P22" i="15"/>
  <c r="P23" i="15"/>
  <c r="P24" i="15"/>
  <c r="P26" i="15"/>
  <c r="P27" i="15"/>
  <c r="P28" i="15"/>
  <c r="P29" i="15"/>
  <c r="P30" i="15"/>
  <c r="P32" i="15"/>
  <c r="P33" i="15"/>
  <c r="P34" i="15"/>
  <c r="P35" i="15"/>
  <c r="P36" i="15"/>
  <c r="P37" i="15"/>
  <c r="P39" i="15"/>
  <c r="P9" i="15"/>
  <c r="T10" i="15"/>
  <c r="T11" i="15"/>
  <c r="T13" i="15"/>
  <c r="T15" i="15"/>
  <c r="T16" i="15"/>
  <c r="T17" i="15"/>
  <c r="T18" i="15"/>
  <c r="T19" i="15"/>
  <c r="T20" i="15"/>
  <c r="T22" i="15"/>
  <c r="T23" i="15"/>
  <c r="T24" i="15"/>
  <c r="T26" i="15"/>
  <c r="T27" i="15"/>
  <c r="T28" i="15"/>
  <c r="T29" i="15"/>
  <c r="T30" i="15"/>
  <c r="T32" i="15"/>
  <c r="T33" i="15"/>
  <c r="T34" i="15"/>
  <c r="T35" i="15"/>
  <c r="T36" i="15"/>
  <c r="T37" i="15"/>
  <c r="T39" i="15"/>
  <c r="T9" i="15"/>
  <c r="Z10" i="15"/>
  <c r="Z11" i="15"/>
  <c r="Z13" i="15"/>
  <c r="Z15" i="15"/>
  <c r="Z16" i="15"/>
  <c r="Z17" i="15"/>
  <c r="Z18" i="15"/>
  <c r="Z19" i="15"/>
  <c r="Z20" i="15"/>
  <c r="Z22" i="15"/>
  <c r="AH22" i="15" s="1"/>
  <c r="Z23" i="15"/>
  <c r="Z24" i="15"/>
  <c r="Z26" i="15"/>
  <c r="Z27" i="15"/>
  <c r="Z28" i="15"/>
  <c r="Z29" i="15"/>
  <c r="Z30" i="15"/>
  <c r="Z32" i="15"/>
  <c r="Z33" i="15"/>
  <c r="Z34" i="15"/>
  <c r="Z35" i="15"/>
  <c r="Z36" i="15"/>
  <c r="Z37" i="15"/>
  <c r="Z39" i="15"/>
  <c r="Z9" i="15"/>
  <c r="AG10" i="15"/>
  <c r="AG11" i="15"/>
  <c r="AG13" i="15"/>
  <c r="AG15" i="15"/>
  <c r="AG16" i="15"/>
  <c r="AG17" i="15"/>
  <c r="AG18" i="15"/>
  <c r="AG19" i="15"/>
  <c r="AG20" i="15"/>
  <c r="AH20" i="15" s="1"/>
  <c r="AG22" i="15"/>
  <c r="AG23" i="15"/>
  <c r="AG24" i="15"/>
  <c r="AG26" i="15"/>
  <c r="AG27" i="15"/>
  <c r="AG28" i="15"/>
  <c r="AG29" i="15"/>
  <c r="AG30" i="15"/>
  <c r="AH30" i="15" s="1"/>
  <c r="AG32" i="15"/>
  <c r="AG33" i="15"/>
  <c r="AG34" i="15"/>
  <c r="AG35" i="15"/>
  <c r="AG36" i="15"/>
  <c r="AG37" i="15"/>
  <c r="AG39" i="15"/>
  <c r="AG9" i="15"/>
  <c r="AG12" i="15" s="1"/>
  <c r="P39" i="14"/>
  <c r="G10" i="14"/>
  <c r="I10" i="14" s="1"/>
  <c r="G11" i="14"/>
  <c r="G13" i="14"/>
  <c r="I13" i="14" s="1"/>
  <c r="G15" i="14"/>
  <c r="G16" i="14"/>
  <c r="I16" i="14" s="1"/>
  <c r="G17" i="14"/>
  <c r="I17" i="14" s="1"/>
  <c r="G18" i="14"/>
  <c r="I18" i="14" s="1"/>
  <c r="G19" i="14"/>
  <c r="I19" i="14" s="1"/>
  <c r="G20" i="14"/>
  <c r="I20" i="14" s="1"/>
  <c r="G22" i="14"/>
  <c r="G23" i="14"/>
  <c r="I23" i="14" s="1"/>
  <c r="G24" i="14"/>
  <c r="I24" i="14" s="1"/>
  <c r="G26" i="14"/>
  <c r="I26" i="14" s="1"/>
  <c r="G27" i="14"/>
  <c r="I27" i="14" s="1"/>
  <c r="G28" i="14"/>
  <c r="I28" i="14" s="1"/>
  <c r="G29" i="14"/>
  <c r="I29" i="14" s="1"/>
  <c r="G30" i="14"/>
  <c r="I30" i="14" s="1"/>
  <c r="G32" i="14"/>
  <c r="I32" i="14" s="1"/>
  <c r="G33" i="14"/>
  <c r="I33" i="14" s="1"/>
  <c r="G34" i="14"/>
  <c r="I34" i="14" s="1"/>
  <c r="G35" i="14"/>
  <c r="I35" i="14" s="1"/>
  <c r="G36" i="14"/>
  <c r="I36" i="14" s="1"/>
  <c r="G37" i="14"/>
  <c r="I37" i="14" s="1"/>
  <c r="G39" i="14"/>
  <c r="I39" i="14"/>
  <c r="P10" i="14"/>
  <c r="P11" i="14"/>
  <c r="P13" i="14"/>
  <c r="P15" i="14"/>
  <c r="P16" i="14"/>
  <c r="P17" i="14"/>
  <c r="P18" i="14"/>
  <c r="P19" i="14"/>
  <c r="P20" i="14"/>
  <c r="P22" i="14"/>
  <c r="P23" i="14"/>
  <c r="P24" i="14"/>
  <c r="P26" i="14"/>
  <c r="P27" i="14"/>
  <c r="P28" i="14"/>
  <c r="P29" i="14"/>
  <c r="P30" i="14"/>
  <c r="P32" i="14"/>
  <c r="P33" i="14"/>
  <c r="P34" i="14"/>
  <c r="P35" i="14"/>
  <c r="P36" i="14"/>
  <c r="P37" i="14"/>
  <c r="T10" i="14"/>
  <c r="T11" i="14"/>
  <c r="T13" i="14"/>
  <c r="T15" i="14"/>
  <c r="T16" i="14"/>
  <c r="T17" i="14"/>
  <c r="T18" i="14"/>
  <c r="T19" i="14"/>
  <c r="T20" i="14"/>
  <c r="T22" i="14"/>
  <c r="T23" i="14"/>
  <c r="T24" i="14"/>
  <c r="T26" i="14"/>
  <c r="T27" i="14"/>
  <c r="T28" i="14"/>
  <c r="T29" i="14"/>
  <c r="T30" i="14"/>
  <c r="T32" i="14"/>
  <c r="T33" i="14"/>
  <c r="T34" i="14"/>
  <c r="T35" i="14"/>
  <c r="T36" i="14"/>
  <c r="T37" i="14"/>
  <c r="T39" i="14"/>
  <c r="Z10" i="14"/>
  <c r="Z11" i="14"/>
  <c r="Z13" i="14"/>
  <c r="Z15" i="14"/>
  <c r="Z16" i="14"/>
  <c r="Z17" i="14"/>
  <c r="Z18" i="14"/>
  <c r="Z19" i="14"/>
  <c r="Z20" i="14"/>
  <c r="Z22" i="14"/>
  <c r="Z23" i="14"/>
  <c r="Z24" i="14"/>
  <c r="Z26" i="14"/>
  <c r="Z27" i="14"/>
  <c r="Z28" i="14"/>
  <c r="Z29" i="14"/>
  <c r="Z30" i="14"/>
  <c r="Z32" i="14"/>
  <c r="Z33" i="14"/>
  <c r="Z34" i="14"/>
  <c r="Z35" i="14"/>
  <c r="Z36" i="14"/>
  <c r="Z37" i="14"/>
  <c r="Z39" i="14"/>
  <c r="AG10" i="14"/>
  <c r="AG11" i="14"/>
  <c r="AG13" i="14"/>
  <c r="AG15" i="14"/>
  <c r="AG16" i="14"/>
  <c r="AG17" i="14"/>
  <c r="AG18" i="14"/>
  <c r="AG19" i="14"/>
  <c r="AG20" i="14"/>
  <c r="AG22" i="14"/>
  <c r="AG23" i="14"/>
  <c r="AG24" i="14"/>
  <c r="AG26" i="14"/>
  <c r="AG27" i="14"/>
  <c r="AG28" i="14"/>
  <c r="AG29" i="14"/>
  <c r="AG30" i="14"/>
  <c r="AG32" i="14"/>
  <c r="AG33" i="14"/>
  <c r="AG34" i="14"/>
  <c r="AG35" i="14"/>
  <c r="AG36" i="14"/>
  <c r="AG37" i="14"/>
  <c r="AG39" i="14"/>
  <c r="G9" i="14"/>
  <c r="I9" i="14" s="1"/>
  <c r="P9" i="14"/>
  <c r="T9" i="14"/>
  <c r="Z9" i="14"/>
  <c r="AG9" i="14"/>
  <c r="G10" i="13"/>
  <c r="G11" i="13"/>
  <c r="G13" i="13"/>
  <c r="I13" i="13" s="1"/>
  <c r="G15" i="13"/>
  <c r="I15" i="13" s="1"/>
  <c r="G16" i="13"/>
  <c r="I16" i="13" s="1"/>
  <c r="G17" i="13"/>
  <c r="I17" i="13" s="1"/>
  <c r="G18" i="13"/>
  <c r="I18" i="13" s="1"/>
  <c r="G19" i="13"/>
  <c r="I19" i="13" s="1"/>
  <c r="G20" i="13"/>
  <c r="I20" i="13" s="1"/>
  <c r="G22" i="13"/>
  <c r="I22" i="13" s="1"/>
  <c r="G23" i="13"/>
  <c r="I23" i="13" s="1"/>
  <c r="G24" i="13"/>
  <c r="I24" i="13" s="1"/>
  <c r="G26" i="13"/>
  <c r="G27" i="13"/>
  <c r="I27" i="13" s="1"/>
  <c r="G28" i="13"/>
  <c r="I28" i="13" s="1"/>
  <c r="G29" i="13"/>
  <c r="I29" i="13" s="1"/>
  <c r="G30" i="13"/>
  <c r="I30" i="13" s="1"/>
  <c r="G32" i="13"/>
  <c r="I32" i="13" s="1"/>
  <c r="G33" i="13"/>
  <c r="I33" i="13" s="1"/>
  <c r="G34" i="13"/>
  <c r="G35" i="13"/>
  <c r="I35" i="13" s="1"/>
  <c r="G36" i="13"/>
  <c r="I36" i="13" s="1"/>
  <c r="G37" i="13"/>
  <c r="I37" i="13" s="1"/>
  <c r="G39" i="13"/>
  <c r="I39" i="13" s="1"/>
  <c r="AG10" i="13"/>
  <c r="AG11" i="13"/>
  <c r="AG13" i="13"/>
  <c r="AG15" i="13"/>
  <c r="AG16" i="13"/>
  <c r="AG17" i="13"/>
  <c r="AG18" i="13"/>
  <c r="AG19" i="13"/>
  <c r="AG20" i="13"/>
  <c r="AG22" i="13"/>
  <c r="AG23" i="13"/>
  <c r="AG24" i="13"/>
  <c r="AG26" i="13"/>
  <c r="AG27" i="13"/>
  <c r="AG28" i="13"/>
  <c r="AG29" i="13"/>
  <c r="AG30" i="13"/>
  <c r="AG32" i="13"/>
  <c r="AG33" i="13"/>
  <c r="AG34" i="13"/>
  <c r="AG35" i="13"/>
  <c r="AG36" i="13"/>
  <c r="AG37" i="13"/>
  <c r="AG39" i="13"/>
  <c r="Z10" i="13"/>
  <c r="Z11" i="13"/>
  <c r="Z13" i="13"/>
  <c r="Z15" i="13"/>
  <c r="Z16" i="13"/>
  <c r="Z17" i="13"/>
  <c r="Z18" i="13"/>
  <c r="Z19" i="13"/>
  <c r="Z20" i="13"/>
  <c r="Z22" i="13"/>
  <c r="Z23" i="13"/>
  <c r="Z24" i="13"/>
  <c r="Z26" i="13"/>
  <c r="Z27" i="13"/>
  <c r="Z28" i="13"/>
  <c r="Z29" i="13"/>
  <c r="Z30" i="13"/>
  <c r="Z32" i="13"/>
  <c r="Z33" i="13"/>
  <c r="Z34" i="13"/>
  <c r="Z35" i="13"/>
  <c r="Z36" i="13"/>
  <c r="Z37" i="13"/>
  <c r="Z39" i="13"/>
  <c r="T10" i="13"/>
  <c r="T11" i="13"/>
  <c r="T13" i="13"/>
  <c r="T15" i="13"/>
  <c r="T16" i="13"/>
  <c r="T17" i="13"/>
  <c r="T18" i="13"/>
  <c r="T19" i="13"/>
  <c r="T20" i="13"/>
  <c r="T22" i="13"/>
  <c r="T23" i="13"/>
  <c r="T24" i="13"/>
  <c r="T26" i="13"/>
  <c r="T27" i="13"/>
  <c r="T28" i="13"/>
  <c r="T29" i="13"/>
  <c r="T30" i="13"/>
  <c r="T32" i="13"/>
  <c r="T33" i="13"/>
  <c r="T34" i="13"/>
  <c r="T35" i="13"/>
  <c r="T36" i="13"/>
  <c r="T37" i="13"/>
  <c r="T39" i="13"/>
  <c r="P10" i="13"/>
  <c r="P11" i="13"/>
  <c r="P13" i="13"/>
  <c r="P15" i="13"/>
  <c r="P16" i="13"/>
  <c r="P17" i="13"/>
  <c r="P18" i="13"/>
  <c r="P19" i="13"/>
  <c r="P20" i="13"/>
  <c r="P22" i="13"/>
  <c r="P23" i="13"/>
  <c r="P24" i="13"/>
  <c r="P26" i="13"/>
  <c r="P27" i="13"/>
  <c r="P28" i="13"/>
  <c r="P29" i="13"/>
  <c r="P30" i="13"/>
  <c r="P32" i="13"/>
  <c r="P33" i="13"/>
  <c r="P34" i="13"/>
  <c r="P35" i="13"/>
  <c r="P36" i="13"/>
  <c r="P37" i="13"/>
  <c r="P39" i="13"/>
  <c r="I10" i="13"/>
  <c r="I26" i="13"/>
  <c r="G9" i="13"/>
  <c r="I9" i="13" s="1"/>
  <c r="P9" i="13"/>
  <c r="T9" i="13"/>
  <c r="AG9" i="13"/>
  <c r="Z9" i="13"/>
  <c r="G10" i="12"/>
  <c r="I10" i="12" s="1"/>
  <c r="G11" i="12"/>
  <c r="G13" i="12"/>
  <c r="I13" i="12" s="1"/>
  <c r="AH13" i="12" s="1"/>
  <c r="G15" i="12"/>
  <c r="I15" i="12" s="1"/>
  <c r="G16" i="12"/>
  <c r="I16" i="12" s="1"/>
  <c r="G17" i="12"/>
  <c r="I17" i="12" s="1"/>
  <c r="G18" i="12"/>
  <c r="I18" i="12" s="1"/>
  <c r="AH18" i="12" s="1"/>
  <c r="G19" i="12"/>
  <c r="I19" i="12" s="1"/>
  <c r="G20" i="12"/>
  <c r="I20" i="12" s="1"/>
  <c r="G22" i="12"/>
  <c r="G23" i="12"/>
  <c r="I23" i="12" s="1"/>
  <c r="G24" i="12"/>
  <c r="I24" i="12" s="1"/>
  <c r="G26" i="12"/>
  <c r="I26" i="12" s="1"/>
  <c r="G27" i="12"/>
  <c r="I27" i="12" s="1"/>
  <c r="G28" i="12"/>
  <c r="I28" i="12" s="1"/>
  <c r="G29" i="12"/>
  <c r="I29" i="12"/>
  <c r="G30" i="12"/>
  <c r="I30" i="12" s="1"/>
  <c r="G32" i="12"/>
  <c r="I32" i="12" s="1"/>
  <c r="G33" i="12"/>
  <c r="I33" i="12" s="1"/>
  <c r="G34" i="12"/>
  <c r="I34" i="12" s="1"/>
  <c r="G35" i="12"/>
  <c r="I35" i="12" s="1"/>
  <c r="G36" i="12"/>
  <c r="I36" i="12" s="1"/>
  <c r="G37" i="12"/>
  <c r="I37" i="12" s="1"/>
  <c r="G39" i="12"/>
  <c r="I39" i="12" s="1"/>
  <c r="G9" i="12"/>
  <c r="I9" i="12" s="1"/>
  <c r="P10" i="12"/>
  <c r="P11" i="12"/>
  <c r="P13" i="12"/>
  <c r="P15" i="12"/>
  <c r="P16" i="12"/>
  <c r="P17" i="12"/>
  <c r="P18" i="12"/>
  <c r="P19" i="12"/>
  <c r="P20" i="12"/>
  <c r="P22" i="12"/>
  <c r="P23" i="12"/>
  <c r="P24" i="12"/>
  <c r="P26" i="12"/>
  <c r="P27" i="12"/>
  <c r="P28" i="12"/>
  <c r="P29" i="12"/>
  <c r="P30" i="12"/>
  <c r="P32" i="12"/>
  <c r="P33" i="12"/>
  <c r="P34" i="12"/>
  <c r="P35" i="12"/>
  <c r="P36" i="12"/>
  <c r="P37" i="12"/>
  <c r="P39" i="12"/>
  <c r="P9" i="12"/>
  <c r="T10" i="12"/>
  <c r="T11" i="12"/>
  <c r="T13" i="12"/>
  <c r="T15" i="12"/>
  <c r="T16" i="12"/>
  <c r="T17" i="12"/>
  <c r="T18" i="12"/>
  <c r="T19" i="12"/>
  <c r="T20" i="12"/>
  <c r="T22" i="12"/>
  <c r="T23" i="12"/>
  <c r="T24" i="12"/>
  <c r="T26" i="12"/>
  <c r="T27" i="12"/>
  <c r="T28" i="12"/>
  <c r="T29" i="12"/>
  <c r="T30" i="12"/>
  <c r="T32" i="12"/>
  <c r="T33" i="12"/>
  <c r="T34" i="12"/>
  <c r="T35" i="12"/>
  <c r="T36" i="12"/>
  <c r="T37" i="12"/>
  <c r="T39" i="12"/>
  <c r="T9" i="12"/>
  <c r="T12" i="12" s="1"/>
  <c r="AG10" i="12"/>
  <c r="AG11" i="12"/>
  <c r="AG13" i="12"/>
  <c r="AG15" i="12"/>
  <c r="AG16" i="12"/>
  <c r="AH16" i="12" s="1"/>
  <c r="AG17" i="12"/>
  <c r="AG18" i="12"/>
  <c r="AG19" i="12"/>
  <c r="AG20" i="12"/>
  <c r="AG22" i="12"/>
  <c r="AG23" i="12"/>
  <c r="AG24" i="12"/>
  <c r="AG26" i="12"/>
  <c r="AH26" i="12" s="1"/>
  <c r="AG27" i="12"/>
  <c r="AG28" i="12"/>
  <c r="AG29" i="12"/>
  <c r="AG30" i="12"/>
  <c r="AG32" i="12"/>
  <c r="AG33" i="12"/>
  <c r="AG34" i="12"/>
  <c r="AG35" i="12"/>
  <c r="AG36" i="12"/>
  <c r="AG37" i="12"/>
  <c r="AG39" i="12"/>
  <c r="AG9" i="12"/>
  <c r="Z10" i="12"/>
  <c r="Z11" i="12"/>
  <c r="Z13" i="12"/>
  <c r="Z15" i="12"/>
  <c r="Z16" i="12"/>
  <c r="Z17" i="12"/>
  <c r="Z18" i="12"/>
  <c r="Z19" i="12"/>
  <c r="Z20" i="12"/>
  <c r="Z22" i="12"/>
  <c r="Z23" i="12"/>
  <c r="Z24" i="12"/>
  <c r="Z26" i="12"/>
  <c r="Z27" i="12"/>
  <c r="Z28" i="12"/>
  <c r="Z29" i="12"/>
  <c r="Z30" i="12"/>
  <c r="Z32" i="12"/>
  <c r="Z33" i="12"/>
  <c r="Z34" i="12"/>
  <c r="Z35" i="12"/>
  <c r="Z36" i="12"/>
  <c r="Z37" i="12"/>
  <c r="Z39" i="12"/>
  <c r="Z9" i="12"/>
  <c r="Z32" i="11"/>
  <c r="Z33" i="11"/>
  <c r="Z34" i="11"/>
  <c r="Z35" i="11"/>
  <c r="Z36" i="11"/>
  <c r="Z37" i="11"/>
  <c r="Z39" i="11"/>
  <c r="AG10" i="11"/>
  <c r="AG11" i="11"/>
  <c r="AG13" i="11"/>
  <c r="AG15" i="11"/>
  <c r="AG16" i="11"/>
  <c r="AG17" i="11"/>
  <c r="AG18" i="11"/>
  <c r="AG19" i="11"/>
  <c r="AG20" i="11"/>
  <c r="AG22" i="11"/>
  <c r="AG23" i="11"/>
  <c r="AG24" i="11"/>
  <c r="AG26" i="11"/>
  <c r="AG27" i="11"/>
  <c r="AG28" i="11"/>
  <c r="AG29" i="11"/>
  <c r="AG30" i="11"/>
  <c r="AG32" i="11"/>
  <c r="AG33" i="11"/>
  <c r="AG34" i="11"/>
  <c r="AG35" i="11"/>
  <c r="AG36" i="11"/>
  <c r="AG37" i="11"/>
  <c r="AG39" i="11"/>
  <c r="AG9" i="11"/>
  <c r="Z30" i="11"/>
  <c r="Z27" i="11"/>
  <c r="Z28" i="11"/>
  <c r="Z29" i="11"/>
  <c r="Z16" i="11"/>
  <c r="Z17" i="11"/>
  <c r="Z18" i="11"/>
  <c r="Z19" i="11"/>
  <c r="Z20" i="11"/>
  <c r="Z22" i="11"/>
  <c r="Z23" i="11"/>
  <c r="Z24" i="11"/>
  <c r="Z26" i="11"/>
  <c r="Z15" i="11"/>
  <c r="Z10" i="11"/>
  <c r="Z11" i="11"/>
  <c r="Z13" i="11"/>
  <c r="Z9" i="11"/>
  <c r="T22" i="11"/>
  <c r="AH22" i="11" s="1"/>
  <c r="T23" i="11"/>
  <c r="T24" i="11"/>
  <c r="T26" i="11"/>
  <c r="T27" i="11"/>
  <c r="T28" i="11"/>
  <c r="T29" i="11"/>
  <c r="T30" i="11"/>
  <c r="T32" i="11"/>
  <c r="AH32" i="11" s="1"/>
  <c r="T33" i="11"/>
  <c r="T34" i="11"/>
  <c r="T35" i="11"/>
  <c r="T36" i="11"/>
  <c r="T37" i="11"/>
  <c r="T39" i="11"/>
  <c r="T16" i="11"/>
  <c r="T17" i="11"/>
  <c r="T18" i="11"/>
  <c r="T19" i="11"/>
  <c r="T20" i="11"/>
  <c r="T15" i="11"/>
  <c r="T10" i="11"/>
  <c r="T11" i="11"/>
  <c r="T13" i="11"/>
  <c r="T9" i="11"/>
  <c r="P16" i="11"/>
  <c r="P17" i="11"/>
  <c r="P18" i="11"/>
  <c r="P19" i="11"/>
  <c r="P20" i="11"/>
  <c r="P22" i="11"/>
  <c r="P23" i="11"/>
  <c r="P24" i="11"/>
  <c r="P26" i="11"/>
  <c r="P27" i="11"/>
  <c r="P28" i="11"/>
  <c r="P29" i="11"/>
  <c r="P30" i="11"/>
  <c r="P32" i="11"/>
  <c r="P33" i="11"/>
  <c r="P34" i="11"/>
  <c r="P35" i="11"/>
  <c r="P36" i="11"/>
  <c r="P37" i="11"/>
  <c r="P39" i="11"/>
  <c r="P15" i="11"/>
  <c r="P10" i="11"/>
  <c r="P11" i="11"/>
  <c r="P13" i="11"/>
  <c r="P9" i="11"/>
  <c r="G16" i="11"/>
  <c r="I16" i="11" s="1"/>
  <c r="G17" i="11"/>
  <c r="I17" i="11" s="1"/>
  <c r="G18" i="11"/>
  <c r="I18" i="11" s="1"/>
  <c r="G19" i="11"/>
  <c r="I19" i="11" s="1"/>
  <c r="G20" i="11"/>
  <c r="I20" i="11" s="1"/>
  <c r="G22" i="11"/>
  <c r="I22" i="11" s="1"/>
  <c r="G23" i="11"/>
  <c r="I23" i="11"/>
  <c r="AH23" i="11" s="1"/>
  <c r="G24" i="11"/>
  <c r="I24" i="11" s="1"/>
  <c r="G26" i="11"/>
  <c r="I26" i="11" s="1"/>
  <c r="G27" i="11"/>
  <c r="I27" i="11" s="1"/>
  <c r="G28" i="11"/>
  <c r="I28" i="11" s="1"/>
  <c r="G29" i="11"/>
  <c r="I29" i="11" s="1"/>
  <c r="G30" i="11"/>
  <c r="I30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9" i="11"/>
  <c r="I39" i="11" s="1"/>
  <c r="G15" i="11"/>
  <c r="I15" i="11" s="1"/>
  <c r="G10" i="11"/>
  <c r="I10" i="11" s="1"/>
  <c r="G11" i="11"/>
  <c r="G13" i="11"/>
  <c r="I13" i="11" s="1"/>
  <c r="G9" i="11"/>
  <c r="AG16" i="9"/>
  <c r="AG17" i="9"/>
  <c r="AG18" i="9"/>
  <c r="AG19" i="9"/>
  <c r="AG20" i="9"/>
  <c r="AG22" i="9"/>
  <c r="AG23" i="9"/>
  <c r="AG24" i="9"/>
  <c r="AG26" i="9"/>
  <c r="AG27" i="9"/>
  <c r="AG28" i="9"/>
  <c r="AG29" i="9"/>
  <c r="AG30" i="9"/>
  <c r="AG32" i="9"/>
  <c r="AG34" i="9"/>
  <c r="AG35" i="9"/>
  <c r="AG36" i="9"/>
  <c r="AG37" i="9"/>
  <c r="AG39" i="9"/>
  <c r="AG15" i="9"/>
  <c r="Z16" i="9"/>
  <c r="Z17" i="9"/>
  <c r="Z18" i="9"/>
  <c r="Z19" i="9"/>
  <c r="Z20" i="9"/>
  <c r="Z22" i="9"/>
  <c r="Z23" i="9"/>
  <c r="Z24" i="9"/>
  <c r="Z26" i="9"/>
  <c r="Z27" i="9"/>
  <c r="Z28" i="9"/>
  <c r="Z29" i="9"/>
  <c r="Z30" i="9"/>
  <c r="Z32" i="9"/>
  <c r="Z34" i="9"/>
  <c r="Z35" i="9"/>
  <c r="Z36" i="9"/>
  <c r="Z37" i="9"/>
  <c r="Z39" i="9"/>
  <c r="Z15" i="9"/>
  <c r="Z10" i="9"/>
  <c r="Z11" i="9"/>
  <c r="Z13" i="9"/>
  <c r="Z9" i="9"/>
  <c r="T16" i="9"/>
  <c r="T17" i="9"/>
  <c r="T18" i="9"/>
  <c r="T19" i="9"/>
  <c r="T20" i="9"/>
  <c r="T22" i="9"/>
  <c r="T23" i="9"/>
  <c r="T24" i="9"/>
  <c r="T26" i="9"/>
  <c r="T27" i="9"/>
  <c r="T28" i="9"/>
  <c r="T29" i="9"/>
  <c r="T30" i="9"/>
  <c r="T32" i="9"/>
  <c r="T34" i="9"/>
  <c r="T35" i="9"/>
  <c r="T36" i="9"/>
  <c r="T37" i="9"/>
  <c r="T39" i="9"/>
  <c r="T15" i="9"/>
  <c r="P16" i="9"/>
  <c r="P17" i="9"/>
  <c r="P18" i="9"/>
  <c r="P19" i="9"/>
  <c r="P20" i="9"/>
  <c r="P22" i="9"/>
  <c r="P23" i="9"/>
  <c r="P24" i="9"/>
  <c r="P26" i="9"/>
  <c r="P27" i="9"/>
  <c r="P28" i="9"/>
  <c r="P29" i="9"/>
  <c r="P30" i="9"/>
  <c r="P32" i="9"/>
  <c r="P34" i="9"/>
  <c r="P35" i="9"/>
  <c r="P36" i="9"/>
  <c r="P37" i="9"/>
  <c r="P39" i="9"/>
  <c r="P15" i="9"/>
  <c r="G16" i="9"/>
  <c r="I16" i="9" s="1"/>
  <c r="G17" i="9"/>
  <c r="I17" i="9" s="1"/>
  <c r="G18" i="9"/>
  <c r="I18" i="9" s="1"/>
  <c r="G19" i="9"/>
  <c r="I19" i="9" s="1"/>
  <c r="G20" i="9"/>
  <c r="I20" i="9" s="1"/>
  <c r="G22" i="9"/>
  <c r="I22" i="9" s="1"/>
  <c r="G23" i="9"/>
  <c r="I23" i="9" s="1"/>
  <c r="G24" i="9"/>
  <c r="I24" i="9" s="1"/>
  <c r="AH24" i="9" s="1"/>
  <c r="G26" i="9"/>
  <c r="I26" i="9" s="1"/>
  <c r="AH26" i="9" s="1"/>
  <c r="G27" i="9"/>
  <c r="I27" i="9" s="1"/>
  <c r="G28" i="9"/>
  <c r="I28" i="9" s="1"/>
  <c r="G29" i="9"/>
  <c r="I29" i="9" s="1"/>
  <c r="G30" i="9"/>
  <c r="I30" i="9" s="1"/>
  <c r="G32" i="9"/>
  <c r="I32" i="9" s="1"/>
  <c r="AH32" i="9" s="1"/>
  <c r="G34" i="9"/>
  <c r="I34" i="9" s="1"/>
  <c r="G35" i="9"/>
  <c r="I35" i="9"/>
  <c r="G36" i="9"/>
  <c r="I36" i="9" s="1"/>
  <c r="G37" i="9"/>
  <c r="I37" i="9" s="1"/>
  <c r="G39" i="9"/>
  <c r="I39" i="9" s="1"/>
  <c r="G15" i="9"/>
  <c r="I15" i="9" s="1"/>
  <c r="AG10" i="9"/>
  <c r="AG11" i="9"/>
  <c r="AG13" i="9"/>
  <c r="P10" i="9"/>
  <c r="P11" i="9"/>
  <c r="P13" i="9"/>
  <c r="P9" i="9"/>
  <c r="AG9" i="9"/>
  <c r="T10" i="9"/>
  <c r="T11" i="9"/>
  <c r="T13" i="9"/>
  <c r="T9" i="9"/>
  <c r="G10" i="9"/>
  <c r="I10" i="9" s="1"/>
  <c r="G11" i="9"/>
  <c r="G13" i="9"/>
  <c r="I13" i="9" s="1"/>
  <c r="G9" i="9"/>
  <c r="I9" i="9" s="1"/>
  <c r="AG39" i="10"/>
  <c r="AG37" i="10"/>
  <c r="AG36" i="10"/>
  <c r="AG35" i="10"/>
  <c r="AG34" i="10"/>
  <c r="AG32" i="10"/>
  <c r="AG30" i="10"/>
  <c r="AG29" i="10"/>
  <c r="AG28" i="10"/>
  <c r="AG27" i="10"/>
  <c r="AG26" i="10"/>
  <c r="AG24" i="10"/>
  <c r="AG23" i="10"/>
  <c r="AG22" i="10"/>
  <c r="AG20" i="10"/>
  <c r="AG19" i="10"/>
  <c r="AG18" i="10"/>
  <c r="AG17" i="10"/>
  <c r="AG16" i="10"/>
  <c r="AG15" i="10"/>
  <c r="Z39" i="10"/>
  <c r="Z37" i="10"/>
  <c r="Z36" i="10"/>
  <c r="Z35" i="10"/>
  <c r="Z34" i="10"/>
  <c r="Z32" i="10"/>
  <c r="Z30" i="10"/>
  <c r="AH30" i="10" s="1"/>
  <c r="Z29" i="10"/>
  <c r="Z28" i="10"/>
  <c r="Z27" i="10"/>
  <c r="Z26" i="10"/>
  <c r="Z24" i="10"/>
  <c r="Z23" i="10"/>
  <c r="Z22" i="10"/>
  <c r="Z20" i="10"/>
  <c r="AH20" i="10" s="1"/>
  <c r="Z19" i="10"/>
  <c r="Z18" i="10"/>
  <c r="Z17" i="10"/>
  <c r="Z16" i="10"/>
  <c r="Z15" i="10"/>
  <c r="T39" i="10"/>
  <c r="T37" i="10"/>
  <c r="T36" i="10"/>
  <c r="T35" i="10"/>
  <c r="T34" i="10"/>
  <c r="T32" i="10"/>
  <c r="T30" i="10"/>
  <c r="T29" i="10"/>
  <c r="T28" i="10"/>
  <c r="T27" i="10"/>
  <c r="T26" i="10"/>
  <c r="T24" i="10"/>
  <c r="T23" i="10"/>
  <c r="T22" i="10"/>
  <c r="T20" i="10"/>
  <c r="T19" i="10"/>
  <c r="T18" i="10"/>
  <c r="T17" i="10"/>
  <c r="T16" i="10"/>
  <c r="T15" i="10"/>
  <c r="P39" i="10"/>
  <c r="P37" i="10"/>
  <c r="P36" i="10"/>
  <c r="P35" i="10"/>
  <c r="P34" i="10"/>
  <c r="P32" i="10"/>
  <c r="P30" i="10"/>
  <c r="P29" i="10"/>
  <c r="P28" i="10"/>
  <c r="P27" i="10"/>
  <c r="P26" i="10"/>
  <c r="P24" i="10"/>
  <c r="P23" i="10"/>
  <c r="P22" i="10"/>
  <c r="P20" i="10"/>
  <c r="P19" i="10"/>
  <c r="P18" i="10"/>
  <c r="P17" i="10"/>
  <c r="P16" i="10"/>
  <c r="P15" i="10"/>
  <c r="G39" i="10"/>
  <c r="I39" i="10" s="1"/>
  <c r="G37" i="10"/>
  <c r="I37" i="10" s="1"/>
  <c r="G36" i="10"/>
  <c r="I36" i="10" s="1"/>
  <c r="G35" i="10"/>
  <c r="I35" i="10" s="1"/>
  <c r="G34" i="10"/>
  <c r="G32" i="10"/>
  <c r="I32" i="10" s="1"/>
  <c r="G30" i="10"/>
  <c r="I30" i="10" s="1"/>
  <c r="G29" i="10"/>
  <c r="I29" i="10" s="1"/>
  <c r="G28" i="10"/>
  <c r="I28" i="10" s="1"/>
  <c r="G27" i="10"/>
  <c r="I27" i="10" s="1"/>
  <c r="G26" i="10"/>
  <c r="I26" i="10" s="1"/>
  <c r="AH26" i="10" s="1"/>
  <c r="G24" i="10"/>
  <c r="I24" i="10" s="1"/>
  <c r="G23" i="10"/>
  <c r="I23" i="10" s="1"/>
  <c r="G22" i="10"/>
  <c r="G20" i="10"/>
  <c r="I20" i="10" s="1"/>
  <c r="G19" i="10"/>
  <c r="I19" i="10" s="1"/>
  <c r="G18" i="10"/>
  <c r="I18" i="10" s="1"/>
  <c r="G17" i="10"/>
  <c r="I17" i="10" s="1"/>
  <c r="G16" i="10"/>
  <c r="I16" i="10" s="1"/>
  <c r="AH16" i="10" s="1"/>
  <c r="G15" i="10"/>
  <c r="I15" i="10" s="1"/>
  <c r="G10" i="10"/>
  <c r="I10" i="10" s="1"/>
  <c r="G11" i="10"/>
  <c r="G13" i="10"/>
  <c r="I13" i="10" s="1"/>
  <c r="AG10" i="10"/>
  <c r="AG11" i="10"/>
  <c r="AG13" i="10"/>
  <c r="Z10" i="10"/>
  <c r="Z11" i="10"/>
  <c r="Z13" i="10"/>
  <c r="T10" i="10"/>
  <c r="T11" i="10"/>
  <c r="T13" i="10"/>
  <c r="P10" i="10"/>
  <c r="P11" i="10"/>
  <c r="P13" i="10"/>
  <c r="AG9" i="10"/>
  <c r="Z9" i="10"/>
  <c r="G9" i="10"/>
  <c r="G12" i="10" s="1"/>
  <c r="G14" i="10" s="1"/>
  <c r="P9" i="10"/>
  <c r="T9" i="10"/>
  <c r="G9" i="33"/>
  <c r="G12" i="33" s="1"/>
  <c r="P9" i="6"/>
  <c r="P12" i="6" s="1"/>
  <c r="P14" i="6" s="1"/>
  <c r="AH27" i="4"/>
  <c r="AH29" i="38"/>
  <c r="AH13" i="38"/>
  <c r="AH22" i="38"/>
  <c r="AH30" i="38"/>
  <c r="AH9" i="38"/>
  <c r="AH16" i="38"/>
  <c r="AH17" i="38"/>
  <c r="AH24" i="38"/>
  <c r="AH20" i="38"/>
  <c r="AH36" i="38"/>
  <c r="AH10" i="38"/>
  <c r="AH11" i="38"/>
  <c r="AH19" i="38"/>
  <c r="AH27" i="38"/>
  <c r="AH23" i="38"/>
  <c r="AH37" i="2"/>
  <c r="AH28" i="33"/>
  <c r="AH18" i="36"/>
  <c r="AH30" i="36"/>
  <c r="AH30" i="32"/>
  <c r="AH36" i="31"/>
  <c r="AH20" i="31"/>
  <c r="AH28" i="31"/>
  <c r="AH13" i="29"/>
  <c r="AH37" i="29"/>
  <c r="AH29" i="29"/>
  <c r="AH33" i="29"/>
  <c r="AH10" i="29"/>
  <c r="AH13" i="27"/>
  <c r="AH36" i="27"/>
  <c r="AH9" i="27"/>
  <c r="AH32" i="27"/>
  <c r="AH24" i="27"/>
  <c r="AH33" i="27"/>
  <c r="AH18" i="27"/>
  <c r="AH29" i="27"/>
  <c r="AH22" i="28"/>
  <c r="AH16" i="25"/>
  <c r="AH36" i="25"/>
  <c r="AH24" i="25"/>
  <c r="AH24" i="26"/>
  <c r="AH17" i="26"/>
  <c r="AH11" i="26"/>
  <c r="AH33" i="26"/>
  <c r="AH13" i="26"/>
  <c r="AH34" i="26"/>
  <c r="AH26" i="26"/>
  <c r="AH20" i="24"/>
  <c r="AH18" i="24"/>
  <c r="AH32" i="24"/>
  <c r="AH26" i="23"/>
  <c r="AH39" i="23"/>
  <c r="AH19" i="23"/>
  <c r="AH18" i="23"/>
  <c r="AH16" i="23"/>
  <c r="AH37" i="23"/>
  <c r="AH29" i="23"/>
  <c r="AH35" i="23"/>
  <c r="AH20" i="22"/>
  <c r="AH37" i="22"/>
  <c r="AH18" i="21"/>
  <c r="AH23" i="21"/>
  <c r="AH23" i="20"/>
  <c r="AH39" i="20"/>
  <c r="AH27" i="20"/>
  <c r="AH17" i="20"/>
  <c r="AH13" i="20"/>
  <c r="AH35" i="19"/>
  <c r="AH27" i="19"/>
  <c r="AH15" i="19"/>
  <c r="AH24" i="18"/>
  <c r="AH33" i="18"/>
  <c r="AH34" i="18"/>
  <c r="AH23" i="18"/>
  <c r="AH16" i="17"/>
  <c r="AH39" i="17"/>
  <c r="AH32" i="16"/>
  <c r="AH23" i="16"/>
  <c r="AH18" i="15"/>
  <c r="AH10" i="15"/>
  <c r="AH32" i="14"/>
  <c r="AH24" i="14"/>
  <c r="AH16" i="14"/>
  <c r="AH13" i="14"/>
  <c r="AH30" i="14"/>
  <c r="AH23" i="12"/>
  <c r="AH19" i="12"/>
  <c r="AH29" i="12"/>
  <c r="AH11" i="11"/>
  <c r="AH36" i="10"/>
  <c r="AH30" i="9"/>
  <c r="AH20" i="9"/>
  <c r="AH19" i="9"/>
  <c r="AH28" i="8"/>
  <c r="AH20" i="8"/>
  <c r="AH34" i="8"/>
  <c r="AH18" i="8"/>
  <c r="AH17" i="8"/>
  <c r="AH13" i="8"/>
  <c r="AH28" i="7"/>
  <c r="AH16" i="7"/>
  <c r="AH19" i="7"/>
  <c r="AH17" i="7"/>
  <c r="AH30" i="34"/>
  <c r="AH22" i="34"/>
  <c r="AH37" i="34"/>
  <c r="AH13" i="34"/>
  <c r="AH26" i="34"/>
  <c r="AH18" i="34"/>
  <c r="AH10" i="34"/>
  <c r="AH32" i="5"/>
  <c r="AH24" i="5"/>
  <c r="AH16" i="5"/>
  <c r="AH28" i="5"/>
  <c r="AH20" i="5"/>
  <c r="AH30" i="5"/>
  <c r="AH37" i="5"/>
  <c r="AH29" i="5"/>
  <c r="AH13" i="5"/>
  <c r="AH39" i="5"/>
  <c r="AH37" i="4"/>
  <c r="AH13" i="4"/>
  <c r="AH30" i="4"/>
  <c r="AH29" i="4"/>
  <c r="AH11" i="4"/>
  <c r="AH35" i="4"/>
  <c r="AH19" i="4"/>
  <c r="AH22" i="4"/>
  <c r="AH16" i="4"/>
  <c r="AH26" i="4"/>
  <c r="AH18" i="4"/>
  <c r="AH36" i="4"/>
  <c r="AH20" i="4"/>
  <c r="AH18" i="2"/>
  <c r="AH32" i="2"/>
  <c r="AH16" i="2"/>
  <c r="AH13" i="2"/>
  <c r="AH34" i="2"/>
  <c r="AH10" i="2"/>
  <c r="AH24" i="2"/>
  <c r="AH30" i="2"/>
  <c r="AH39" i="3"/>
  <c r="AH28" i="3"/>
  <c r="AH20" i="3"/>
  <c r="AH27" i="18"/>
  <c r="AH13" i="21"/>
  <c r="AH32" i="13"/>
  <c r="AH16" i="13"/>
  <c r="AH35" i="16"/>
  <c r="AH28" i="15"/>
  <c r="AH34" i="19"/>
  <c r="AH26" i="19"/>
  <c r="AH24" i="20"/>
  <c r="AH18" i="22"/>
  <c r="AH10" i="22"/>
  <c r="AH28" i="23"/>
  <c r="AH13" i="25"/>
  <c r="AH10" i="24"/>
  <c r="AH39" i="27"/>
  <c r="AH23" i="27"/>
  <c r="AH15" i="27"/>
  <c r="AH28" i="21"/>
  <c r="AH9" i="22"/>
  <c r="AH32" i="22"/>
  <c r="AH15" i="26"/>
  <c r="AH36" i="28"/>
  <c r="AH30" i="29"/>
  <c r="AH22" i="29"/>
  <c r="AH10" i="8"/>
  <c r="AH37" i="3"/>
  <c r="AH13" i="3"/>
  <c r="AH10" i="13"/>
  <c r="AH11" i="21"/>
  <c r="AH18" i="25"/>
  <c r="AH19" i="25"/>
  <c r="AH32" i="31"/>
  <c r="AH24" i="31"/>
  <c r="AH16" i="31"/>
  <c r="AH17" i="4"/>
  <c r="AH33" i="21"/>
  <c r="AH20" i="26"/>
  <c r="AH35" i="27"/>
  <c r="AH35" i="5"/>
  <c r="AH27" i="5"/>
  <c r="AH19" i="5"/>
  <c r="AH11" i="5"/>
  <c r="AH33" i="13"/>
  <c r="AH22" i="23"/>
  <c r="AH28" i="24"/>
  <c r="AH30" i="28"/>
  <c r="AH26" i="24"/>
  <c r="AH32" i="29"/>
  <c r="AH24" i="29"/>
  <c r="AH16" i="29"/>
  <c r="AH11" i="30"/>
  <c r="AH26" i="33"/>
  <c r="AH18" i="33"/>
  <c r="AH35" i="8"/>
  <c r="AH19" i="8"/>
  <c r="AH34" i="5"/>
  <c r="AH26" i="5"/>
  <c r="AH18" i="5"/>
  <c r="AH10" i="5"/>
  <c r="AH32" i="34"/>
  <c r="AH24" i="34"/>
  <c r="AH32" i="3"/>
  <c r="AH30" i="3"/>
  <c r="AH10" i="21"/>
  <c r="AH28" i="25"/>
  <c r="AH11" i="25"/>
  <c r="AH39" i="29"/>
  <c r="AH23" i="29"/>
  <c r="AH30" i="31"/>
  <c r="AH22" i="31"/>
  <c r="AH24" i="32"/>
  <c r="AH36" i="7"/>
  <c r="AH39" i="2"/>
  <c r="AH23" i="2"/>
  <c r="AH15" i="2"/>
  <c r="AH32" i="8"/>
  <c r="AH24" i="8"/>
  <c r="AH18" i="7"/>
  <c r="AH9" i="3"/>
  <c r="AH19" i="3"/>
  <c r="AH11" i="3"/>
  <c r="AH30" i="24"/>
  <c r="AH36" i="29"/>
  <c r="AH28" i="29"/>
  <c r="AH20" i="29"/>
  <c r="AH35" i="31"/>
  <c r="AH27" i="31"/>
  <c r="AH11" i="31"/>
  <c r="AH18" i="35"/>
  <c r="AH39" i="8"/>
  <c r="AH23" i="8"/>
  <c r="AH15" i="8"/>
  <c r="AH36" i="34"/>
  <c r="AH30" i="7"/>
  <c r="AH36" i="2"/>
  <c r="AH28" i="2"/>
  <c r="AH20" i="2"/>
  <c r="AH18" i="28"/>
  <c r="AH13" i="28"/>
  <c r="AH19" i="29"/>
  <c r="AH11" i="29"/>
  <c r="AH26" i="31"/>
  <c r="AH18" i="31"/>
  <c r="AH10" i="31"/>
  <c r="AH28" i="36"/>
  <c r="AH37" i="33"/>
  <c r="AH30" i="8"/>
  <c r="AH23" i="4"/>
  <c r="AH32" i="4"/>
  <c r="AH35" i="34"/>
  <c r="AH27" i="34"/>
  <c r="AH11" i="34"/>
  <c r="AH35" i="2"/>
  <c r="AH27" i="2"/>
  <c r="AH19" i="2"/>
  <c r="AH11" i="2"/>
  <c r="AH11" i="36"/>
  <c r="AH22" i="32"/>
  <c r="AH10" i="32"/>
  <c r="AH35" i="35"/>
  <c r="AH32" i="32"/>
  <c r="AH20" i="32"/>
  <c r="AH28" i="35"/>
  <c r="AH28" i="32"/>
  <c r="AH24" i="30"/>
  <c r="AH22" i="33"/>
  <c r="AH26" i="7"/>
  <c r="AH16" i="32"/>
  <c r="AH16" i="36"/>
  <c r="AH16" i="33"/>
  <c r="AH15" i="7"/>
  <c r="AH24" i="7"/>
  <c r="AH27" i="7"/>
  <c r="AH29" i="7"/>
  <c r="AH23" i="7"/>
  <c r="AH32" i="7"/>
  <c r="AH20" i="7"/>
  <c r="AH22" i="7"/>
  <c r="AH37" i="7"/>
  <c r="AH9" i="7"/>
  <c r="AH9" i="8"/>
  <c r="AH10" i="33"/>
  <c r="AH34" i="33"/>
  <c r="AH32" i="33"/>
  <c r="AH20" i="33"/>
  <c r="AH19" i="33"/>
  <c r="AH13" i="33"/>
  <c r="AH36" i="33"/>
  <c r="AH27" i="33"/>
  <c r="AH29" i="33"/>
  <c r="AH17" i="33"/>
  <c r="AH33" i="33"/>
  <c r="AH35" i="33"/>
  <c r="AH23" i="33"/>
  <c r="AH11" i="33"/>
  <c r="AH27" i="36"/>
  <c r="AH39" i="36"/>
  <c r="AH15" i="36"/>
  <c r="AH29" i="36"/>
  <c r="AH17" i="36"/>
  <c r="AH35" i="36"/>
  <c r="AH32" i="36"/>
  <c r="AH20" i="36"/>
  <c r="AH19" i="36"/>
  <c r="AH36" i="36"/>
  <c r="AH24" i="36"/>
  <c r="AH23" i="30"/>
  <c r="AH17" i="30"/>
  <c r="AH28" i="30"/>
  <c r="AH37" i="30"/>
  <c r="AH13" i="30"/>
  <c r="AH32" i="30"/>
  <c r="AH36" i="30"/>
  <c r="AH33" i="30"/>
  <c r="AH20" i="30"/>
  <c r="AH26" i="30"/>
  <c r="AH35" i="30"/>
  <c r="AH39" i="30"/>
  <c r="AH27" i="30"/>
  <c r="AH15" i="30"/>
  <c r="AH30" i="30"/>
  <c r="AH18" i="30"/>
  <c r="AH19" i="30"/>
  <c r="AH34" i="30"/>
  <c r="AH22" i="30"/>
  <c r="AH10" i="30"/>
  <c r="AH9" i="30"/>
  <c r="AH23" i="35"/>
  <c r="AH11" i="35"/>
  <c r="AH30" i="35"/>
  <c r="AH13" i="35"/>
  <c r="AH34" i="35"/>
  <c r="AH39" i="35"/>
  <c r="AH15" i="35"/>
  <c r="AH22" i="35"/>
  <c r="AH10" i="35"/>
  <c r="AH19" i="35"/>
  <c r="AH32" i="35"/>
  <c r="AH20" i="35"/>
  <c r="AH24" i="35"/>
  <c r="AH37" i="35"/>
  <c r="AH29" i="35"/>
  <c r="AH17" i="35"/>
  <c r="AH33" i="35"/>
  <c r="AH26" i="35"/>
  <c r="AH17" i="32"/>
  <c r="AH36" i="32"/>
  <c r="AH33" i="32"/>
  <c r="AH39" i="32"/>
  <c r="AH27" i="32"/>
  <c r="AH23" i="32"/>
  <c r="AH11" i="32"/>
  <c r="AH37" i="32"/>
  <c r="AH13" i="32"/>
  <c r="AH9" i="32"/>
  <c r="AH9" i="31"/>
  <c r="AH12" i="31" s="1"/>
  <c r="AH29" i="28"/>
  <c r="AH17" i="28"/>
  <c r="AH37" i="28"/>
  <c r="AH32" i="28"/>
  <c r="AH20" i="28"/>
  <c r="AH33" i="28"/>
  <c r="AH19" i="28"/>
  <c r="AH39" i="28"/>
  <c r="AH27" i="28"/>
  <c r="AH35" i="28"/>
  <c r="AH23" i="28"/>
  <c r="AH11" i="28"/>
  <c r="AH9" i="28"/>
  <c r="AH22" i="25"/>
  <c r="AH10" i="25"/>
  <c r="AH29" i="25"/>
  <c r="AH17" i="25"/>
  <c r="AH32" i="25"/>
  <c r="AH20" i="25"/>
  <c r="AH37" i="25"/>
  <c r="AH26" i="25"/>
  <c r="AH39" i="25"/>
  <c r="AH27" i="25"/>
  <c r="AH15" i="25"/>
  <c r="AH9" i="25"/>
  <c r="AH11" i="24"/>
  <c r="AH22" i="24"/>
  <c r="AH35" i="24"/>
  <c r="AH37" i="24"/>
  <c r="AH13" i="24"/>
  <c r="AH24" i="24"/>
  <c r="AH19" i="24"/>
  <c r="AH23" i="24"/>
  <c r="AH39" i="24"/>
  <c r="AH27" i="24"/>
  <c r="AH15" i="24"/>
  <c r="AH29" i="24"/>
  <c r="AH17" i="24"/>
  <c r="AH33" i="24"/>
  <c r="AH13" i="9"/>
  <c r="AH13" i="10"/>
  <c r="T37" i="6"/>
  <c r="AH37" i="6" s="1"/>
  <c r="T36" i="6"/>
  <c r="AH36" i="6" s="1"/>
  <c r="T35" i="6"/>
  <c r="AH35" i="6" s="1"/>
  <c r="T34" i="6"/>
  <c r="AH34" i="6"/>
  <c r="T32" i="6"/>
  <c r="AH32" i="6" s="1"/>
  <c r="T30" i="6"/>
  <c r="AH30" i="6" s="1"/>
  <c r="T29" i="6"/>
  <c r="AH29" i="6" s="1"/>
  <c r="T28" i="6"/>
  <c r="AH28" i="6" s="1"/>
  <c r="T27" i="6"/>
  <c r="AH27" i="6" s="1"/>
  <c r="T26" i="6"/>
  <c r="AH26" i="6" s="1"/>
  <c r="T24" i="6"/>
  <c r="AH24" i="6" s="1"/>
  <c r="T23" i="6"/>
  <c r="AH23" i="6" s="1"/>
  <c r="T22" i="6"/>
  <c r="AH22" i="6" s="1"/>
  <c r="T20" i="6"/>
  <c r="AH20" i="6" s="1"/>
  <c r="T19" i="6"/>
  <c r="AH19" i="6" s="1"/>
  <c r="T18" i="6"/>
  <c r="AH18" i="6"/>
  <c r="T17" i="6"/>
  <c r="AH17" i="6" s="1"/>
  <c r="T16" i="6"/>
  <c r="AH16" i="6" s="1"/>
  <c r="T15" i="6"/>
  <c r="T13" i="6"/>
  <c r="AH13" i="6" s="1"/>
  <c r="T11" i="6"/>
  <c r="AH11" i="6" s="1"/>
  <c r="T10" i="6"/>
  <c r="AH10" i="6"/>
  <c r="T9" i="6"/>
  <c r="AB39" i="4"/>
  <c r="E39" i="4"/>
  <c r="G39" i="4" s="1"/>
  <c r="I39" i="4" s="1"/>
  <c r="I38" i="38" l="1"/>
  <c r="AH34" i="38"/>
  <c r="AH36" i="14"/>
  <c r="AH33" i="19"/>
  <c r="AH15" i="20"/>
  <c r="T12" i="36"/>
  <c r="P25" i="5"/>
  <c r="T25" i="5"/>
  <c r="Z25" i="5"/>
  <c r="AG25" i="5"/>
  <c r="AH18" i="3"/>
  <c r="AH17" i="3"/>
  <c r="AH16" i="3"/>
  <c r="Z25" i="2"/>
  <c r="Z25" i="11"/>
  <c r="AH39" i="13"/>
  <c r="AH29" i="13"/>
  <c r="AH19" i="13"/>
  <c r="T12" i="15"/>
  <c r="AH16" i="19"/>
  <c r="AH37" i="21"/>
  <c r="AH36" i="24"/>
  <c r="T12" i="26"/>
  <c r="T14" i="26" s="1"/>
  <c r="AH33" i="25"/>
  <c r="AH23" i="25"/>
  <c r="AH24" i="33"/>
  <c r="AH27" i="8"/>
  <c r="P25" i="34"/>
  <c r="T25" i="34"/>
  <c r="Z25" i="34"/>
  <c r="AG25" i="34"/>
  <c r="AH10" i="7"/>
  <c r="AH28" i="10"/>
  <c r="AH39" i="10"/>
  <c r="AH39" i="9"/>
  <c r="AH39" i="11"/>
  <c r="AH37" i="13"/>
  <c r="AH28" i="13"/>
  <c r="AH18" i="13"/>
  <c r="AH21" i="13" s="1"/>
  <c r="P12" i="15"/>
  <c r="P14" i="15" s="1"/>
  <c r="AH30" i="19"/>
  <c r="AH19" i="21"/>
  <c r="P12" i="26"/>
  <c r="P14" i="26" s="1"/>
  <c r="Z25" i="29"/>
  <c r="T12" i="33"/>
  <c r="AH23" i="14"/>
  <c r="AH34" i="16"/>
  <c r="AH17" i="18"/>
  <c r="AH13" i="19"/>
  <c r="AH29" i="20"/>
  <c r="AH20" i="20"/>
  <c r="Z25" i="21"/>
  <c r="Z38" i="22"/>
  <c r="AH32" i="26"/>
  <c r="AH30" i="25"/>
  <c r="AH31" i="25" s="1"/>
  <c r="G38" i="38"/>
  <c r="T12" i="13"/>
  <c r="T14" i="13" s="1"/>
  <c r="AH11" i="14"/>
  <c r="AH36" i="20"/>
  <c r="AH19" i="20"/>
  <c r="AH36" i="5"/>
  <c r="AH39" i="34"/>
  <c r="Z14" i="2"/>
  <c r="AH11" i="9"/>
  <c r="AH35" i="11"/>
  <c r="AH26" i="11"/>
  <c r="AH17" i="11"/>
  <c r="AH9" i="14"/>
  <c r="AH39" i="15"/>
  <c r="AH24" i="21"/>
  <c r="AH28" i="22"/>
  <c r="G38" i="4"/>
  <c r="AG12" i="7"/>
  <c r="AH13" i="11"/>
  <c r="AH24" i="11"/>
  <c r="AH23" i="13"/>
  <c r="AH13" i="13"/>
  <c r="AG12" i="16"/>
  <c r="AG14" i="16" s="1"/>
  <c r="AH22" i="17"/>
  <c r="AH25" i="17" s="1"/>
  <c r="Z12" i="19"/>
  <c r="AH34" i="20"/>
  <c r="P12" i="21"/>
  <c r="Z25" i="25"/>
  <c r="AG12" i="28"/>
  <c r="AG12" i="27"/>
  <c r="AG14" i="27" s="1"/>
  <c r="Z25" i="27"/>
  <c r="AH18" i="29"/>
  <c r="AH39" i="31"/>
  <c r="AH29" i="31"/>
  <c r="AH19" i="31"/>
  <c r="Z12" i="31"/>
  <c r="Z14" i="31" s="1"/>
  <c r="T25" i="31"/>
  <c r="T12" i="32"/>
  <c r="T14" i="32" s="1"/>
  <c r="P25" i="32"/>
  <c r="AH23" i="5"/>
  <c r="AH25" i="5" s="1"/>
  <c r="AH21" i="7"/>
  <c r="AH31" i="5"/>
  <c r="AH25" i="7"/>
  <c r="G38" i="10"/>
  <c r="AH37" i="17"/>
  <c r="AH28" i="17"/>
  <c r="AH24" i="17"/>
  <c r="AH13" i="18"/>
  <c r="AH33" i="20"/>
  <c r="AH39" i="22"/>
  <c r="AH16" i="26"/>
  <c r="AH11" i="27"/>
  <c r="AH33" i="31"/>
  <c r="AH23" i="31"/>
  <c r="AH25" i="31" s="1"/>
  <c r="AH13" i="31"/>
  <c r="AH14" i="31" s="1"/>
  <c r="I31" i="31"/>
  <c r="AH18" i="32"/>
  <c r="I12" i="30"/>
  <c r="G12" i="4"/>
  <c r="G14" i="4" s="1"/>
  <c r="AH24" i="15"/>
  <c r="AH30" i="16"/>
  <c r="AH20" i="16"/>
  <c r="AH10" i="16"/>
  <c r="AH23" i="17"/>
  <c r="AH13" i="17"/>
  <c r="AH24" i="28"/>
  <c r="AH25" i="28" s="1"/>
  <c r="AH27" i="27"/>
  <c r="AH17" i="27"/>
  <c r="AH37" i="27"/>
  <c r="AH28" i="27"/>
  <c r="AH36" i="3"/>
  <c r="AH24" i="3"/>
  <c r="AH15" i="3"/>
  <c r="AH23" i="3"/>
  <c r="AG12" i="10"/>
  <c r="AG14" i="10" s="1"/>
  <c r="AH11" i="10"/>
  <c r="AH10" i="9"/>
  <c r="G12" i="11"/>
  <c r="G14" i="11" s="1"/>
  <c r="AH30" i="13"/>
  <c r="AH22" i="13"/>
  <c r="AH11" i="13"/>
  <c r="AH39" i="14"/>
  <c r="AH29" i="14"/>
  <c r="AH19" i="14"/>
  <c r="AH37" i="14"/>
  <c r="AH28" i="14"/>
  <c r="AH18" i="14"/>
  <c r="G12" i="15"/>
  <c r="G14" i="15" s="1"/>
  <c r="G25" i="16"/>
  <c r="AH16" i="16"/>
  <c r="AH27" i="16"/>
  <c r="AH37" i="16"/>
  <c r="AH30" i="17"/>
  <c r="AH24" i="19"/>
  <c r="AH27" i="21"/>
  <c r="AH17" i="21"/>
  <c r="AH39" i="21"/>
  <c r="AH30" i="21"/>
  <c r="AH20" i="21"/>
  <c r="AH22" i="22"/>
  <c r="AH11" i="22"/>
  <c r="AH12" i="22" s="1"/>
  <c r="AH33" i="22"/>
  <c r="P12" i="35"/>
  <c r="AG12" i="8"/>
  <c r="AG14" i="8" s="1"/>
  <c r="Z12" i="8"/>
  <c r="Z14" i="8" s="1"/>
  <c r="T12" i="8"/>
  <c r="T14" i="8" s="1"/>
  <c r="P12" i="8"/>
  <c r="P14" i="8" s="1"/>
  <c r="P25" i="4"/>
  <c r="T25" i="4"/>
  <c r="Z25" i="4"/>
  <c r="AG25" i="4"/>
  <c r="AH19" i="34"/>
  <c r="T12" i="9"/>
  <c r="T14" i="9" s="1"/>
  <c r="AH23" i="9"/>
  <c r="AH20" i="13"/>
  <c r="AH33" i="15"/>
  <c r="AH23" i="15"/>
  <c r="AH13" i="15"/>
  <c r="Z21" i="15"/>
  <c r="AH35" i="15"/>
  <c r="AH26" i="15"/>
  <c r="AH36" i="15"/>
  <c r="AH17" i="15"/>
  <c r="AH13" i="16"/>
  <c r="AH24" i="16"/>
  <c r="AH25" i="16" s="1"/>
  <c r="AH19" i="17"/>
  <c r="AH36" i="19"/>
  <c r="AH23" i="19"/>
  <c r="AH17" i="19"/>
  <c r="AH30" i="20"/>
  <c r="AH10" i="20"/>
  <c r="AH29" i="22"/>
  <c r="G14" i="35"/>
  <c r="AH17" i="5"/>
  <c r="AH17" i="34"/>
  <c r="G38" i="7"/>
  <c r="AH36" i="9"/>
  <c r="AH27" i="9"/>
  <c r="AH36" i="11"/>
  <c r="AH39" i="12"/>
  <c r="AH17" i="13"/>
  <c r="AH33" i="36"/>
  <c r="AH37" i="12"/>
  <c r="AH27" i="14"/>
  <c r="AH32" i="15"/>
  <c r="AH29" i="15"/>
  <c r="AH19" i="15"/>
  <c r="AH35" i="20"/>
  <c r="AH37" i="8"/>
  <c r="AH17" i="10"/>
  <c r="P21" i="10"/>
  <c r="Z21" i="10"/>
  <c r="AH19" i="10"/>
  <c r="AH34" i="11"/>
  <c r="AH18" i="11"/>
  <c r="AH28" i="11"/>
  <c r="AH19" i="11"/>
  <c r="Z12" i="12"/>
  <c r="AH30" i="12"/>
  <c r="AH10" i="12"/>
  <c r="G25" i="12"/>
  <c r="AH15" i="12"/>
  <c r="P12" i="13"/>
  <c r="P14" i="13" s="1"/>
  <c r="AH15" i="13"/>
  <c r="AG38" i="14"/>
  <c r="Z38" i="14"/>
  <c r="AH35" i="14"/>
  <c r="G12" i="16"/>
  <c r="G14" i="16" s="1"/>
  <c r="P12" i="16"/>
  <c r="P14" i="16" s="1"/>
  <c r="T25" i="16"/>
  <c r="G12" i="17"/>
  <c r="AH27" i="17"/>
  <c r="AH17" i="17"/>
  <c r="AH28" i="18"/>
  <c r="AH18" i="18"/>
  <c r="AH39" i="18"/>
  <c r="AH29" i="18"/>
  <c r="AH19" i="18"/>
  <c r="AH21" i="18" s="1"/>
  <c r="T12" i="18"/>
  <c r="T14" i="18" s="1"/>
  <c r="AH30" i="18"/>
  <c r="AH20" i="18"/>
  <c r="AH10" i="18"/>
  <c r="AH32" i="18"/>
  <c r="AH11" i="18"/>
  <c r="AH39" i="19"/>
  <c r="AH29" i="19"/>
  <c r="AH19" i="19"/>
  <c r="AH20" i="19"/>
  <c r="AH10" i="19"/>
  <c r="AH32" i="19"/>
  <c r="AH11" i="19"/>
  <c r="P25" i="20"/>
  <c r="T25" i="20"/>
  <c r="AH16" i="20"/>
  <c r="T12" i="21"/>
  <c r="P12" i="22"/>
  <c r="P14" i="22" s="1"/>
  <c r="AG12" i="23"/>
  <c r="AG14" i="23" s="1"/>
  <c r="Z25" i="23"/>
  <c r="P12" i="24"/>
  <c r="G38" i="26"/>
  <c r="Z12" i="25"/>
  <c r="Z14" i="25" s="1"/>
  <c r="T25" i="25"/>
  <c r="AG12" i="29"/>
  <c r="T25" i="36"/>
  <c r="Z25" i="36"/>
  <c r="AH15" i="33"/>
  <c r="AH21" i="33" s="1"/>
  <c r="AH11" i="8"/>
  <c r="AH24" i="4"/>
  <c r="AG12" i="3"/>
  <c r="T12" i="2"/>
  <c r="T14" i="2" s="1"/>
  <c r="I34" i="10"/>
  <c r="AH34" i="10" s="1"/>
  <c r="AG12" i="9"/>
  <c r="AG14" i="9" s="1"/>
  <c r="AH28" i="12"/>
  <c r="AH9" i="13"/>
  <c r="AH12" i="13" s="1"/>
  <c r="AH14" i="13" s="1"/>
  <c r="AH34" i="14"/>
  <c r="I25" i="17"/>
  <c r="AH15" i="18"/>
  <c r="AH37" i="19"/>
  <c r="AH38" i="19" s="1"/>
  <c r="AH28" i="19"/>
  <c r="P14" i="21"/>
  <c r="G12" i="24"/>
  <c r="AG14" i="31"/>
  <c r="Z25" i="31"/>
  <c r="AH19" i="32"/>
  <c r="AH16" i="35"/>
  <c r="AH29" i="30"/>
  <c r="AH31" i="30" s="1"/>
  <c r="AH16" i="30"/>
  <c r="T14" i="36"/>
  <c r="P25" i="36"/>
  <c r="I25" i="33"/>
  <c r="Z12" i="3"/>
  <c r="Z14" i="3" s="1"/>
  <c r="AH28" i="9"/>
  <c r="AH18" i="9"/>
  <c r="AH37" i="9"/>
  <c r="AH22" i="9"/>
  <c r="AH36" i="13"/>
  <c r="AH27" i="13"/>
  <c r="Z38" i="15"/>
  <c r="AH34" i="15"/>
  <c r="AH16" i="15"/>
  <c r="AH27" i="15"/>
  <c r="AH29" i="16"/>
  <c r="Z12" i="17"/>
  <c r="Z14" i="17" s="1"/>
  <c r="AH32" i="17"/>
  <c r="AH11" i="17"/>
  <c r="AH36" i="17"/>
  <c r="T12" i="19"/>
  <c r="AH9" i="19"/>
  <c r="AH29" i="34"/>
  <c r="AH26" i="3"/>
  <c r="AH35" i="3"/>
  <c r="AH31" i="7"/>
  <c r="I21" i="10"/>
  <c r="AH26" i="13"/>
  <c r="AG25" i="15"/>
  <c r="AH11" i="15"/>
  <c r="T38" i="15"/>
  <c r="T21" i="15"/>
  <c r="P31" i="15"/>
  <c r="P38" i="16"/>
  <c r="AH26" i="16"/>
  <c r="AH36" i="16"/>
  <c r="AH17" i="16"/>
  <c r="AH28" i="16"/>
  <c r="AH18" i="16"/>
  <c r="AH29" i="17"/>
  <c r="AG12" i="17"/>
  <c r="AG14" i="17" s="1"/>
  <c r="AH20" i="17"/>
  <c r="AH10" i="17"/>
  <c r="AH35" i="17"/>
  <c r="T31" i="17"/>
  <c r="AH26" i="17"/>
  <c r="AH37" i="18"/>
  <c r="AH38" i="18" s="1"/>
  <c r="P12" i="18"/>
  <c r="P14" i="18" s="1"/>
  <c r="AH29" i="21"/>
  <c r="AH16" i="11"/>
  <c r="Z12" i="11"/>
  <c r="Z14" i="11" s="1"/>
  <c r="AH27" i="11"/>
  <c r="AH33" i="11"/>
  <c r="AG38" i="12"/>
  <c r="AH34" i="12"/>
  <c r="AH24" i="12"/>
  <c r="AH35" i="12"/>
  <c r="AH27" i="12"/>
  <c r="AH17" i="12"/>
  <c r="I31" i="14"/>
  <c r="AH26" i="14"/>
  <c r="I38" i="21"/>
  <c r="AH10" i="36"/>
  <c r="AH12" i="36" s="1"/>
  <c r="AG21" i="8"/>
  <c r="Z21" i="8"/>
  <c r="T21" i="8"/>
  <c r="P21" i="8"/>
  <c r="G25" i="10"/>
  <c r="I22" i="10"/>
  <c r="I25" i="10" s="1"/>
  <c r="AG38" i="13"/>
  <c r="T38" i="17"/>
  <c r="AH34" i="17"/>
  <c r="T21" i="6"/>
  <c r="AH29" i="11"/>
  <c r="AH33" i="12"/>
  <c r="Z12" i="35"/>
  <c r="Z14" i="35" s="1"/>
  <c r="T25" i="35"/>
  <c r="AH24" i="10"/>
  <c r="I12" i="9"/>
  <c r="I14" i="9" s="1"/>
  <c r="AH34" i="9"/>
  <c r="AH33" i="17"/>
  <c r="G12" i="2"/>
  <c r="I9" i="2"/>
  <c r="AH9" i="2" s="1"/>
  <c r="AH12" i="2" s="1"/>
  <c r="AH14" i="2" s="1"/>
  <c r="AH17" i="9"/>
  <c r="AH35" i="10"/>
  <c r="Z38" i="13"/>
  <c r="AG14" i="15"/>
  <c r="Z25" i="15"/>
  <c r="P38" i="15"/>
  <c r="T21" i="17"/>
  <c r="AH15" i="17"/>
  <c r="AH21" i="17" s="1"/>
  <c r="Z31" i="18"/>
  <c r="I25" i="8"/>
  <c r="AH22" i="8"/>
  <c r="AH25" i="8" s="1"/>
  <c r="AH12" i="25"/>
  <c r="AH14" i="25" s="1"/>
  <c r="AH15" i="10"/>
  <c r="AH32" i="10"/>
  <c r="AH27" i="10"/>
  <c r="AH31" i="10" s="1"/>
  <c r="AH37" i="10"/>
  <c r="AH15" i="11"/>
  <c r="AH37" i="11"/>
  <c r="AG12" i="11"/>
  <c r="AG14" i="11" s="1"/>
  <c r="AH9" i="11"/>
  <c r="AH30" i="11"/>
  <c r="AH20" i="11"/>
  <c r="AH10" i="11"/>
  <c r="AH32" i="12"/>
  <c r="AH11" i="12"/>
  <c r="AH39" i="16"/>
  <c r="AH19" i="27"/>
  <c r="Z12" i="27"/>
  <c r="Z14" i="27" s="1"/>
  <c r="AH34" i="29"/>
  <c r="AH15" i="29"/>
  <c r="AH35" i="29"/>
  <c r="AH38" i="29" s="1"/>
  <c r="T31" i="6"/>
  <c r="AH9" i="9"/>
  <c r="I25" i="9"/>
  <c r="P38" i="13"/>
  <c r="T38" i="13"/>
  <c r="AH24" i="13"/>
  <c r="P21" i="15"/>
  <c r="AH25" i="6"/>
  <c r="AH25" i="30"/>
  <c r="AH21" i="8"/>
  <c r="AH38" i="5"/>
  <c r="AH9" i="12"/>
  <c r="AH23" i="10"/>
  <c r="AH18" i="10"/>
  <c r="T21" i="9"/>
  <c r="Z21" i="9"/>
  <c r="AH15" i="9"/>
  <c r="AH29" i="9"/>
  <c r="AH35" i="9"/>
  <c r="I9" i="11"/>
  <c r="I12" i="11" s="1"/>
  <c r="I14" i="11" s="1"/>
  <c r="G21" i="11"/>
  <c r="AH36" i="12"/>
  <c r="I22" i="12"/>
  <c r="I25" i="12" s="1"/>
  <c r="G12" i="14"/>
  <c r="G14" i="14" s="1"/>
  <c r="AH20" i="14"/>
  <c r="AH10" i="14"/>
  <c r="AG12" i="22"/>
  <c r="P12" i="19"/>
  <c r="P14" i="19" s="1"/>
  <c r="P12" i="28"/>
  <c r="P14" i="28" s="1"/>
  <c r="T38" i="27"/>
  <c r="I38" i="31"/>
  <c r="I25" i="30"/>
  <c r="AH21" i="2"/>
  <c r="AH10" i="10"/>
  <c r="AH29" i="10"/>
  <c r="Z31" i="10"/>
  <c r="G12" i="9"/>
  <c r="G14" i="9" s="1"/>
  <c r="G25" i="9"/>
  <c r="AH16" i="9"/>
  <c r="AG12" i="12"/>
  <c r="AG14" i="12" s="1"/>
  <c r="AH20" i="12"/>
  <c r="Z12" i="13"/>
  <c r="Z14" i="13" s="1"/>
  <c r="AH35" i="13"/>
  <c r="AH33" i="14"/>
  <c r="AH17" i="14"/>
  <c r="AH37" i="15"/>
  <c r="AH33" i="16"/>
  <c r="AH19" i="16"/>
  <c r="AH11" i="16"/>
  <c r="T38" i="16"/>
  <c r="G25" i="19"/>
  <c r="I38" i="22"/>
  <c r="AH19" i="22"/>
  <c r="AG12" i="33"/>
  <c r="AG14" i="33" s="1"/>
  <c r="Z25" i="33"/>
  <c r="AH34" i="27"/>
  <c r="AH38" i="27" s="1"/>
  <c r="AH12" i="38"/>
  <c r="AH14" i="38" s="1"/>
  <c r="I9" i="33"/>
  <c r="I12" i="33" s="1"/>
  <c r="I14" i="33" s="1"/>
  <c r="AG25" i="10"/>
  <c r="P21" i="9"/>
  <c r="Z12" i="9"/>
  <c r="Z14" i="9" s="1"/>
  <c r="AG21" i="9"/>
  <c r="G25" i="11"/>
  <c r="T31" i="11"/>
  <c r="Z21" i="11"/>
  <c r="T14" i="12"/>
  <c r="P25" i="12"/>
  <c r="AG12" i="13"/>
  <c r="AG14" i="13" s="1"/>
  <c r="AG12" i="14"/>
  <c r="AG14" i="14" s="1"/>
  <c r="I31" i="16"/>
  <c r="Z38" i="16"/>
  <c r="T25" i="17"/>
  <c r="AG38" i="18"/>
  <c r="AG21" i="18"/>
  <c r="T31" i="18"/>
  <c r="G12" i="19"/>
  <c r="G14" i="19" s="1"/>
  <c r="AH31" i="11"/>
  <c r="G14" i="33"/>
  <c r="G21" i="10"/>
  <c r="Z12" i="14"/>
  <c r="Z14" i="14" s="1"/>
  <c r="AG38" i="16"/>
  <c r="AG21" i="16"/>
  <c r="Z31" i="17"/>
  <c r="I9" i="17"/>
  <c r="AH9" i="17" s="1"/>
  <c r="AG38" i="19"/>
  <c r="AG21" i="19"/>
  <c r="Z38" i="19"/>
  <c r="Z21" i="19"/>
  <c r="T31" i="19"/>
  <c r="AH37" i="20"/>
  <c r="AH28" i="20"/>
  <c r="AH18" i="20"/>
  <c r="T12" i="20"/>
  <c r="T14" i="20" s="1"/>
  <c r="AH32" i="20"/>
  <c r="AH11" i="20"/>
  <c r="AH35" i="21"/>
  <c r="T31" i="21"/>
  <c r="AH16" i="21"/>
  <c r="AH36" i="21"/>
  <c r="I12" i="22"/>
  <c r="I14" i="22" s="1"/>
  <c r="AH21" i="38"/>
  <c r="T12" i="10"/>
  <c r="T14" i="10" s="1"/>
  <c r="G31" i="10"/>
  <c r="G31" i="13"/>
  <c r="T12" i="14"/>
  <c r="T14" i="14" s="1"/>
  <c r="G14" i="17"/>
  <c r="G25" i="21"/>
  <c r="I22" i="21"/>
  <c r="G21" i="9"/>
  <c r="T12" i="11"/>
  <c r="T14" i="11" s="1"/>
  <c r="T25" i="11"/>
  <c r="G12" i="12"/>
  <c r="G14" i="12" s="1"/>
  <c r="P12" i="14"/>
  <c r="P14" i="14" s="1"/>
  <c r="G25" i="14"/>
  <c r="Z12" i="16"/>
  <c r="AG12" i="18"/>
  <c r="AG14" i="18" s="1"/>
  <c r="Z12" i="21"/>
  <c r="Z14" i="21" s="1"/>
  <c r="AH32" i="21"/>
  <c r="AH23" i="22"/>
  <c r="AH13" i="22"/>
  <c r="T12" i="23"/>
  <c r="AH24" i="22"/>
  <c r="Z21" i="22"/>
  <c r="AH35" i="22"/>
  <c r="T31" i="22"/>
  <c r="AH16" i="22"/>
  <c r="AH36" i="22"/>
  <c r="AH27" i="22"/>
  <c r="AH17" i="22"/>
  <c r="AH30" i="23"/>
  <c r="AH20" i="23"/>
  <c r="AH10" i="23"/>
  <c r="AH32" i="23"/>
  <c r="AH11" i="23"/>
  <c r="AH33" i="23"/>
  <c r="AH23" i="23"/>
  <c r="AH13" i="23"/>
  <c r="P38" i="23"/>
  <c r="AH24" i="23"/>
  <c r="P21" i="23"/>
  <c r="AH36" i="23"/>
  <c r="AH27" i="23"/>
  <c r="AH31" i="23" s="1"/>
  <c r="AH17" i="23"/>
  <c r="I38" i="24"/>
  <c r="AH16" i="24"/>
  <c r="AH36" i="26"/>
  <c r="AH27" i="26"/>
  <c r="AH37" i="26"/>
  <c r="AH28" i="26"/>
  <c r="AH18" i="26"/>
  <c r="AH39" i="26"/>
  <c r="AH29" i="26"/>
  <c r="AH19" i="26"/>
  <c r="AH30" i="26"/>
  <c r="AH10" i="26"/>
  <c r="AH35" i="26"/>
  <c r="I31" i="28"/>
  <c r="AH16" i="28"/>
  <c r="AH30" i="27"/>
  <c r="AH20" i="27"/>
  <c r="AH21" i="27" s="1"/>
  <c r="AH10" i="27"/>
  <c r="AH27" i="29"/>
  <c r="AH17" i="29"/>
  <c r="AH17" i="31"/>
  <c r="AH35" i="32"/>
  <c r="AH29" i="32"/>
  <c r="AH36" i="35"/>
  <c r="AH38" i="35" s="1"/>
  <c r="AH27" i="35"/>
  <c r="AH31" i="35" s="1"/>
  <c r="AG12" i="36"/>
  <c r="AH13" i="36"/>
  <c r="I38" i="36"/>
  <c r="AH30" i="33"/>
  <c r="AH31" i="33" s="1"/>
  <c r="T12" i="7"/>
  <c r="T14" i="7" s="1"/>
  <c r="P12" i="7"/>
  <c r="AH13" i="7"/>
  <c r="AH27" i="3"/>
  <c r="AH10" i="3"/>
  <c r="P12" i="2"/>
  <c r="P14" i="2" s="1"/>
  <c r="AH32" i="38"/>
  <c r="AH33" i="38"/>
  <c r="AH35" i="38"/>
  <c r="AH38" i="38" s="1"/>
  <c r="G12" i="20"/>
  <c r="G14" i="20" s="1"/>
  <c r="AG38" i="24"/>
  <c r="P12" i="25"/>
  <c r="P14" i="25" s="1"/>
  <c r="P12" i="31"/>
  <c r="AG31" i="30"/>
  <c r="P12" i="36"/>
  <c r="P14" i="36" s="1"/>
  <c r="I31" i="2"/>
  <c r="I25" i="38"/>
  <c r="T14" i="21"/>
  <c r="P25" i="21"/>
  <c r="T14" i="22"/>
  <c r="P25" i="22"/>
  <c r="G12" i="23"/>
  <c r="G14" i="23" s="1"/>
  <c r="I25" i="23"/>
  <c r="AG25" i="26"/>
  <c r="T38" i="26"/>
  <c r="G38" i="25"/>
  <c r="I25" i="25"/>
  <c r="I25" i="31"/>
  <c r="G12" i="30"/>
  <c r="I21" i="8"/>
  <c r="I38" i="5"/>
  <c r="Z25" i="3"/>
  <c r="G25" i="22"/>
  <c r="AG38" i="23"/>
  <c r="AG31" i="25"/>
  <c r="Z31" i="25"/>
  <c r="I38" i="27"/>
  <c r="AG38" i="31"/>
  <c r="AG21" i="31"/>
  <c r="Z31" i="31"/>
  <c r="T38" i="32"/>
  <c r="T21" i="32"/>
  <c r="P31" i="32"/>
  <c r="AG31" i="36"/>
  <c r="P31" i="34"/>
  <c r="T31" i="34"/>
  <c r="Z31" i="34"/>
  <c r="AG31" i="34"/>
  <c r="AG14" i="3"/>
  <c r="P38" i="2"/>
  <c r="T38" i="2"/>
  <c r="T25" i="38"/>
  <c r="Z14" i="19"/>
  <c r="AG25" i="19"/>
  <c r="Z25" i="19"/>
  <c r="P38" i="19"/>
  <c r="P21" i="19"/>
  <c r="Z12" i="20"/>
  <c r="Z14" i="20" s="1"/>
  <c r="P38" i="20"/>
  <c r="P21" i="20"/>
  <c r="T38" i="20"/>
  <c r="T21" i="20"/>
  <c r="I25" i="20"/>
  <c r="I12" i="21"/>
  <c r="I14" i="21" s="1"/>
  <c r="AG38" i="21"/>
  <c r="AG21" i="21"/>
  <c r="Z38" i="21"/>
  <c r="Z38" i="23"/>
  <c r="Z21" i="23"/>
  <c r="Z12" i="26"/>
  <c r="I31" i="26"/>
  <c r="Z25" i="28"/>
  <c r="T38" i="28"/>
  <c r="T21" i="28"/>
  <c r="P31" i="28"/>
  <c r="P12" i="27"/>
  <c r="P14" i="27" s="1"/>
  <c r="AG38" i="27"/>
  <c r="AG21" i="27"/>
  <c r="Z31" i="27"/>
  <c r="AG38" i="35"/>
  <c r="AG25" i="30"/>
  <c r="T31" i="36"/>
  <c r="Z31" i="36"/>
  <c r="I38" i="8"/>
  <c r="P25" i="3"/>
  <c r="I12" i="38"/>
  <c r="I14" i="38" s="1"/>
  <c r="Z25" i="38"/>
  <c r="Z14" i="24"/>
  <c r="T25" i="24"/>
  <c r="AG14" i="30"/>
  <c r="Z25" i="30"/>
  <c r="P38" i="30"/>
  <c r="AG38" i="33"/>
  <c r="AG21" i="33"/>
  <c r="Z31" i="33"/>
  <c r="I34" i="4"/>
  <c r="P31" i="4"/>
  <c r="T31" i="4"/>
  <c r="Z31" i="4"/>
  <c r="AG31" i="4"/>
  <c r="G38" i="28"/>
  <c r="I34" i="28"/>
  <c r="AH21" i="25"/>
  <c r="AH21" i="30"/>
  <c r="AH9" i="33"/>
  <c r="AH12" i="33" s="1"/>
  <c r="AH14" i="33" s="1"/>
  <c r="AH38" i="33"/>
  <c r="AH25" i="33"/>
  <c r="AH25" i="32"/>
  <c r="AH34" i="21"/>
  <c r="AH21" i="19"/>
  <c r="G38" i="13"/>
  <c r="I34" i="13"/>
  <c r="T38" i="6"/>
  <c r="AH25" i="35"/>
  <c r="AH12" i="30"/>
  <c r="AH14" i="30" s="1"/>
  <c r="AH15" i="21"/>
  <c r="AH25" i="29"/>
  <c r="AH22" i="20"/>
  <c r="AH25" i="20" s="1"/>
  <c r="AH31" i="19"/>
  <c r="AH12" i="19"/>
  <c r="AH14" i="19" s="1"/>
  <c r="AH31" i="4"/>
  <c r="AH12" i="14"/>
  <c r="AH14" i="14" s="1"/>
  <c r="AH12" i="27"/>
  <c r="AH14" i="27" s="1"/>
  <c r="AH25" i="38"/>
  <c r="G21" i="14"/>
  <c r="I15" i="14"/>
  <c r="I12" i="17"/>
  <c r="I14" i="17" s="1"/>
  <c r="I31" i="17"/>
  <c r="AH25" i="15"/>
  <c r="I31" i="20"/>
  <c r="AH12" i="9"/>
  <c r="AH14" i="9" s="1"/>
  <c r="AH21" i="24"/>
  <c r="AH21" i="35"/>
  <c r="AH12" i="8"/>
  <c r="AH14" i="8" s="1"/>
  <c r="AH34" i="24"/>
  <c r="AH38" i="24" s="1"/>
  <c r="AH25" i="34"/>
  <c r="AH21" i="11"/>
  <c r="AH25" i="13"/>
  <c r="AH31" i="17"/>
  <c r="P12" i="10"/>
  <c r="P14" i="10" s="1"/>
  <c r="I31" i="11"/>
  <c r="G21" i="15"/>
  <c r="I15" i="15"/>
  <c r="AH31" i="6"/>
  <c r="AH31" i="24"/>
  <c r="AH26" i="22"/>
  <c r="AH31" i="22" s="1"/>
  <c r="AH38" i="2"/>
  <c r="AH31" i="2"/>
  <c r="AH25" i="4"/>
  <c r="I9" i="10"/>
  <c r="I12" i="13"/>
  <c r="I14" i="13" s="1"/>
  <c r="I38" i="15"/>
  <c r="AH25" i="24"/>
  <c r="AH38" i="30"/>
  <c r="AH21" i="36"/>
  <c r="AH12" i="7"/>
  <c r="AH31" i="31"/>
  <c r="AH26" i="21"/>
  <c r="AH31" i="21" s="1"/>
  <c r="AH15" i="22"/>
  <c r="AH34" i="22"/>
  <c r="AH38" i="14"/>
  <c r="AH21" i="3"/>
  <c r="AH38" i="26"/>
  <c r="I21" i="11"/>
  <c r="I21" i="13"/>
  <c r="I21" i="16"/>
  <c r="G31" i="18"/>
  <c r="I26" i="18"/>
  <c r="AH12" i="3"/>
  <c r="AH14" i="3" s="1"/>
  <c r="I21" i="22"/>
  <c r="AH12" i="28"/>
  <c r="AH14" i="28" s="1"/>
  <c r="AH12" i="32"/>
  <c r="AH14" i="32" s="1"/>
  <c r="AH34" i="31"/>
  <c r="AH38" i="31" s="1"/>
  <c r="AH22" i="21"/>
  <c r="AH25" i="21" s="1"/>
  <c r="AH26" i="20"/>
  <c r="AH9" i="21"/>
  <c r="AH12" i="21" s="1"/>
  <c r="AH14" i="21" s="1"/>
  <c r="AH31" i="34"/>
  <c r="AH38" i="8"/>
  <c r="AH34" i="36"/>
  <c r="AH38" i="36" s="1"/>
  <c r="Z12" i="10"/>
  <c r="Z14" i="10" s="1"/>
  <c r="I38" i="16"/>
  <c r="AH38" i="6"/>
  <c r="G12" i="18"/>
  <c r="G14" i="18" s="1"/>
  <c r="I9" i="18"/>
  <c r="T12" i="6"/>
  <c r="T14" i="6" s="1"/>
  <c r="AH25" i="25"/>
  <c r="T25" i="6"/>
  <c r="AH9" i="26"/>
  <c r="AH12" i="26" s="1"/>
  <c r="AH14" i="26" s="1"/>
  <c r="AH26" i="28"/>
  <c r="AH31" i="28" s="1"/>
  <c r="AH9" i="20"/>
  <c r="AH12" i="20" s="1"/>
  <c r="AH14" i="20" s="1"/>
  <c r="AH38" i="20"/>
  <c r="AH25" i="11"/>
  <c r="AH31" i="12"/>
  <c r="I38" i="14"/>
  <c r="I31" i="15"/>
  <c r="I21" i="18"/>
  <c r="P31" i="10"/>
  <c r="P38" i="9"/>
  <c r="AG38" i="9"/>
  <c r="G31" i="11"/>
  <c r="T38" i="11"/>
  <c r="Z31" i="11"/>
  <c r="P12" i="12"/>
  <c r="P14" i="12" s="1"/>
  <c r="G12" i="13"/>
  <c r="G14" i="13" s="1"/>
  <c r="G25" i="13"/>
  <c r="G31" i="14"/>
  <c r="Z12" i="15"/>
  <c r="Z14" i="15" s="1"/>
  <c r="T25" i="15"/>
  <c r="G38" i="15"/>
  <c r="G38" i="16"/>
  <c r="G21" i="16"/>
  <c r="T12" i="16"/>
  <c r="T14" i="16" s="1"/>
  <c r="Z25" i="16"/>
  <c r="Z38" i="17"/>
  <c r="Z21" i="17"/>
  <c r="AG31" i="17"/>
  <c r="G31" i="17"/>
  <c r="Z25" i="18"/>
  <c r="T38" i="18"/>
  <c r="T21" i="18"/>
  <c r="P31" i="18"/>
  <c r="I38" i="18"/>
  <c r="G21" i="18"/>
  <c r="AG12" i="19"/>
  <c r="AG14" i="19" s="1"/>
  <c r="T25" i="19"/>
  <c r="P12" i="20"/>
  <c r="P14" i="20" s="1"/>
  <c r="G31" i="20"/>
  <c r="T38" i="21"/>
  <c r="T21" i="21"/>
  <c r="P31" i="21"/>
  <c r="G38" i="21"/>
  <c r="G21" i="21"/>
  <c r="AG12" i="21"/>
  <c r="AG14" i="21" s="1"/>
  <c r="AG25" i="22"/>
  <c r="T38" i="22"/>
  <c r="T21" i="22"/>
  <c r="P31" i="22"/>
  <c r="G38" i="22"/>
  <c r="G21" i="22"/>
  <c r="Z12" i="23"/>
  <c r="Z14" i="23" s="1"/>
  <c r="T25" i="23"/>
  <c r="I31" i="23"/>
  <c r="I21" i="24"/>
  <c r="I12" i="26"/>
  <c r="I14" i="26" s="1"/>
  <c r="G21" i="28"/>
  <c r="I15" i="28"/>
  <c r="G31" i="29"/>
  <c r="I26" i="29"/>
  <c r="I31" i="35"/>
  <c r="I31" i="3"/>
  <c r="I31" i="10"/>
  <c r="T25" i="10"/>
  <c r="I31" i="9"/>
  <c r="P25" i="9"/>
  <c r="AG25" i="9"/>
  <c r="I38" i="11"/>
  <c r="P12" i="11"/>
  <c r="P14" i="11" s="1"/>
  <c r="P31" i="11"/>
  <c r="AG31" i="11"/>
  <c r="Z31" i="12"/>
  <c r="I12" i="12"/>
  <c r="I14" i="12" s="1"/>
  <c r="I31" i="12"/>
  <c r="P31" i="14"/>
  <c r="T14" i="15"/>
  <c r="P25" i="15"/>
  <c r="Z14" i="16"/>
  <c r="AG25" i="16"/>
  <c r="AG38" i="17"/>
  <c r="AG21" i="17"/>
  <c r="I38" i="17"/>
  <c r="I21" i="17"/>
  <c r="Z14" i="18"/>
  <c r="AG25" i="18"/>
  <c r="P38" i="18"/>
  <c r="P21" i="18"/>
  <c r="G38" i="18"/>
  <c r="T14" i="19"/>
  <c r="P25" i="19"/>
  <c r="I22" i="19"/>
  <c r="Z31" i="20"/>
  <c r="AG31" i="20"/>
  <c r="I12" i="20"/>
  <c r="I14" i="20" s="1"/>
  <c r="I38" i="20"/>
  <c r="I21" i="20"/>
  <c r="P38" i="21"/>
  <c r="P21" i="21"/>
  <c r="AG14" i="22"/>
  <c r="Z25" i="22"/>
  <c r="P38" i="22"/>
  <c r="P21" i="22"/>
  <c r="T14" i="23"/>
  <c r="P25" i="23"/>
  <c r="G38" i="23"/>
  <c r="I34" i="23"/>
  <c r="I38" i="23" s="1"/>
  <c r="G21" i="23"/>
  <c r="I15" i="23"/>
  <c r="I21" i="23" s="1"/>
  <c r="I38" i="29"/>
  <c r="I21" i="29"/>
  <c r="I38" i="35"/>
  <c r="I21" i="35"/>
  <c r="I38" i="6"/>
  <c r="T38" i="10"/>
  <c r="AG38" i="10"/>
  <c r="G31" i="9"/>
  <c r="T31" i="9"/>
  <c r="Z31" i="9"/>
  <c r="G38" i="11"/>
  <c r="P38" i="11"/>
  <c r="AG38" i="11"/>
  <c r="AG21" i="11"/>
  <c r="Z38" i="11"/>
  <c r="Z38" i="12"/>
  <c r="Z21" i="12"/>
  <c r="AG31" i="12"/>
  <c r="G31" i="12"/>
  <c r="P31" i="13"/>
  <c r="T31" i="13"/>
  <c r="Z31" i="13"/>
  <c r="AG31" i="13"/>
  <c r="AG31" i="14"/>
  <c r="Z31" i="14"/>
  <c r="T31" i="14"/>
  <c r="P38" i="14"/>
  <c r="P21" i="14"/>
  <c r="Z25" i="17"/>
  <c r="G38" i="17"/>
  <c r="G21" i="17"/>
  <c r="T25" i="18"/>
  <c r="Z38" i="20"/>
  <c r="Z21" i="20"/>
  <c r="AG38" i="20"/>
  <c r="AG21" i="20"/>
  <c r="G38" i="20"/>
  <c r="G21" i="20"/>
  <c r="T25" i="21"/>
  <c r="Z12" i="22"/>
  <c r="Z14" i="22" s="1"/>
  <c r="T25" i="22"/>
  <c r="P12" i="23"/>
  <c r="P14" i="23" s="1"/>
  <c r="G25" i="26"/>
  <c r="I22" i="26"/>
  <c r="I21" i="26"/>
  <c r="I21" i="25"/>
  <c r="I12" i="28"/>
  <c r="I14" i="28" s="1"/>
  <c r="I25" i="28"/>
  <c r="G31" i="32"/>
  <c r="I26" i="32"/>
  <c r="I14" i="30"/>
  <c r="I21" i="30"/>
  <c r="G38" i="34"/>
  <c r="I34" i="34"/>
  <c r="T21" i="10"/>
  <c r="AG21" i="10"/>
  <c r="I21" i="9"/>
  <c r="AG21" i="12"/>
  <c r="T31" i="12"/>
  <c r="I38" i="12"/>
  <c r="I21" i="12"/>
  <c r="I31" i="13"/>
  <c r="P21" i="13"/>
  <c r="T21" i="13"/>
  <c r="Z21" i="13"/>
  <c r="AG21" i="13"/>
  <c r="G21" i="13"/>
  <c r="AG21" i="14"/>
  <c r="Z21" i="14"/>
  <c r="T38" i="14"/>
  <c r="T21" i="14"/>
  <c r="AG31" i="15"/>
  <c r="I25" i="15"/>
  <c r="G25" i="15"/>
  <c r="I25" i="16"/>
  <c r="P31" i="16"/>
  <c r="AG25" i="17"/>
  <c r="P31" i="17"/>
  <c r="P25" i="18"/>
  <c r="I12" i="19"/>
  <c r="I14" i="19" s="1"/>
  <c r="I31" i="19"/>
  <c r="I25" i="21"/>
  <c r="I25" i="22"/>
  <c r="AG31" i="23"/>
  <c r="I12" i="25"/>
  <c r="I14" i="25" s="1"/>
  <c r="I31" i="27"/>
  <c r="I25" i="29"/>
  <c r="I12" i="32"/>
  <c r="I14" i="32" s="1"/>
  <c r="I25" i="35"/>
  <c r="T31" i="10"/>
  <c r="AG31" i="10"/>
  <c r="P12" i="9"/>
  <c r="P14" i="9" s="1"/>
  <c r="T38" i="9"/>
  <c r="Z38" i="9"/>
  <c r="P25" i="11"/>
  <c r="AG25" i="11"/>
  <c r="Z25" i="12"/>
  <c r="T38" i="12"/>
  <c r="T21" i="12"/>
  <c r="P31" i="12"/>
  <c r="G38" i="12"/>
  <c r="G21" i="12"/>
  <c r="I25" i="13"/>
  <c r="P25" i="14"/>
  <c r="G38" i="14"/>
  <c r="AG38" i="15"/>
  <c r="AG21" i="15"/>
  <c r="Z31" i="15"/>
  <c r="P21" i="16"/>
  <c r="T31" i="16"/>
  <c r="P38" i="17"/>
  <c r="P21" i="17"/>
  <c r="I22" i="18"/>
  <c r="AG31" i="19"/>
  <c r="Z31" i="19"/>
  <c r="G31" i="19"/>
  <c r="Z25" i="20"/>
  <c r="AG25" i="20"/>
  <c r="P31" i="20"/>
  <c r="T31" i="20"/>
  <c r="AG31" i="21"/>
  <c r="Z31" i="21"/>
  <c r="AG21" i="23"/>
  <c r="Z31" i="23"/>
  <c r="I21" i="27"/>
  <c r="G12" i="29"/>
  <c r="G14" i="29" s="1"/>
  <c r="I9" i="29"/>
  <c r="G21" i="32"/>
  <c r="I15" i="32"/>
  <c r="I31" i="33"/>
  <c r="G21" i="5"/>
  <c r="I15" i="5"/>
  <c r="I38" i="10"/>
  <c r="P25" i="10"/>
  <c r="Z25" i="10"/>
  <c r="I38" i="9"/>
  <c r="T25" i="9"/>
  <c r="Z25" i="9"/>
  <c r="I25" i="11"/>
  <c r="P21" i="11"/>
  <c r="Z14" i="12"/>
  <c r="AG25" i="12"/>
  <c r="P38" i="12"/>
  <c r="P21" i="12"/>
  <c r="P25" i="13"/>
  <c r="T25" i="13"/>
  <c r="Z25" i="13"/>
  <c r="AG25" i="13"/>
  <c r="I12" i="14"/>
  <c r="I14" i="14" s="1"/>
  <c r="AG25" i="14"/>
  <c r="Z25" i="14"/>
  <c r="T25" i="14"/>
  <c r="I22" i="14"/>
  <c r="T31" i="15"/>
  <c r="I9" i="15"/>
  <c r="I9" i="16"/>
  <c r="T21" i="16"/>
  <c r="Z31" i="16"/>
  <c r="T12" i="17"/>
  <c r="T14" i="17" s="1"/>
  <c r="I38" i="19"/>
  <c r="I21" i="19"/>
  <c r="I31" i="21"/>
  <c r="Z21" i="21"/>
  <c r="AG31" i="22"/>
  <c r="I31" i="22"/>
  <c r="T31" i="23"/>
  <c r="I25" i="32"/>
  <c r="P38" i="10"/>
  <c r="Z38" i="10"/>
  <c r="G38" i="9"/>
  <c r="P31" i="9"/>
  <c r="AG31" i="9"/>
  <c r="T21" i="11"/>
  <c r="T25" i="12"/>
  <c r="G31" i="15"/>
  <c r="G31" i="16"/>
  <c r="P25" i="16"/>
  <c r="Z21" i="16"/>
  <c r="AG31" i="16"/>
  <c r="P12" i="17"/>
  <c r="P14" i="17" s="1"/>
  <c r="G25" i="17"/>
  <c r="P25" i="17"/>
  <c r="Z38" i="18"/>
  <c r="Z21" i="18"/>
  <c r="AG31" i="18"/>
  <c r="T38" i="19"/>
  <c r="T21" i="19"/>
  <c r="P31" i="19"/>
  <c r="G38" i="19"/>
  <c r="G21" i="19"/>
  <c r="AG12" i="20"/>
  <c r="AG14" i="20" s="1"/>
  <c r="G25" i="20"/>
  <c r="G12" i="21"/>
  <c r="G14" i="21" s="1"/>
  <c r="G31" i="21"/>
  <c r="AG38" i="22"/>
  <c r="AG21" i="22"/>
  <c r="Z31" i="22"/>
  <c r="G12" i="22"/>
  <c r="G14" i="22" s="1"/>
  <c r="G31" i="22"/>
  <c r="AG25" i="23"/>
  <c r="T38" i="23"/>
  <c r="T21" i="23"/>
  <c r="P31" i="23"/>
  <c r="I31" i="24"/>
  <c r="I31" i="25"/>
  <c r="G25" i="27"/>
  <c r="I22" i="27"/>
  <c r="T12" i="24"/>
  <c r="T14" i="24" s="1"/>
  <c r="P25" i="24"/>
  <c r="I25" i="24"/>
  <c r="AG31" i="26"/>
  <c r="AG38" i="25"/>
  <c r="AG21" i="25"/>
  <c r="Z38" i="25"/>
  <c r="Z21" i="25"/>
  <c r="T31" i="25"/>
  <c r="G12" i="25"/>
  <c r="G14" i="25" s="1"/>
  <c r="G31" i="25"/>
  <c r="Z12" i="28"/>
  <c r="Z14" i="28" s="1"/>
  <c r="AG25" i="28"/>
  <c r="P38" i="28"/>
  <c r="P21" i="28"/>
  <c r="I12" i="27"/>
  <c r="I14" i="27" s="1"/>
  <c r="Z38" i="27"/>
  <c r="Z21" i="27"/>
  <c r="Z12" i="29"/>
  <c r="Z14" i="29" s="1"/>
  <c r="AG25" i="29"/>
  <c r="Z38" i="31"/>
  <c r="Z21" i="31"/>
  <c r="T31" i="31"/>
  <c r="G38" i="31"/>
  <c r="AG12" i="32"/>
  <c r="AG14" i="32" s="1"/>
  <c r="Z25" i="32"/>
  <c r="AG25" i="32"/>
  <c r="P38" i="32"/>
  <c r="P21" i="32"/>
  <c r="T12" i="35"/>
  <c r="T14" i="35" s="1"/>
  <c r="P25" i="35"/>
  <c r="Z12" i="36"/>
  <c r="Z14" i="36" s="1"/>
  <c r="I12" i="36"/>
  <c r="I14" i="36" s="1"/>
  <c r="I9" i="4"/>
  <c r="I31" i="4"/>
  <c r="G12" i="6"/>
  <c r="G14" i="6" s="1"/>
  <c r="I9" i="6"/>
  <c r="I12" i="6" s="1"/>
  <c r="I14" i="6" s="1"/>
  <c r="I38" i="3"/>
  <c r="AH34" i="3"/>
  <c r="AH38" i="3" s="1"/>
  <c r="G31" i="2"/>
  <c r="I21" i="38"/>
  <c r="P14" i="24"/>
  <c r="G25" i="24"/>
  <c r="AG38" i="26"/>
  <c r="AG21" i="26"/>
  <c r="Z31" i="26"/>
  <c r="T38" i="25"/>
  <c r="T21" i="25"/>
  <c r="P31" i="25"/>
  <c r="I34" i="25"/>
  <c r="G21" i="25"/>
  <c r="AG14" i="28"/>
  <c r="T25" i="28"/>
  <c r="G12" i="27"/>
  <c r="G14" i="27" s="1"/>
  <c r="G31" i="27"/>
  <c r="AG25" i="27"/>
  <c r="G38" i="29"/>
  <c r="G21" i="29"/>
  <c r="AG14" i="29"/>
  <c r="AG25" i="31"/>
  <c r="T38" i="31"/>
  <c r="T21" i="31"/>
  <c r="P31" i="31"/>
  <c r="G25" i="31"/>
  <c r="G21" i="31"/>
  <c r="Z14" i="32"/>
  <c r="T25" i="32"/>
  <c r="G12" i="32"/>
  <c r="G14" i="32" s="1"/>
  <c r="P14" i="35"/>
  <c r="G25" i="35"/>
  <c r="I38" i="30"/>
  <c r="G31" i="33"/>
  <c r="P31" i="5"/>
  <c r="T31" i="5"/>
  <c r="Z31" i="5"/>
  <c r="AG31" i="5"/>
  <c r="G21" i="34"/>
  <c r="I15" i="34"/>
  <c r="G38" i="6"/>
  <c r="G31" i="3"/>
  <c r="G21" i="38"/>
  <c r="AG31" i="24"/>
  <c r="I9" i="24"/>
  <c r="Z38" i="26"/>
  <c r="Z21" i="26"/>
  <c r="T31" i="26"/>
  <c r="G12" i="26"/>
  <c r="G14" i="26" s="1"/>
  <c r="G31" i="26"/>
  <c r="AG12" i="25"/>
  <c r="AG14" i="25" s="1"/>
  <c r="AG25" i="25"/>
  <c r="P38" i="25"/>
  <c r="P21" i="25"/>
  <c r="P25" i="28"/>
  <c r="T31" i="27"/>
  <c r="P38" i="31"/>
  <c r="P21" i="31"/>
  <c r="G38" i="32"/>
  <c r="AG31" i="35"/>
  <c r="I9" i="35"/>
  <c r="T38" i="30"/>
  <c r="T21" i="30"/>
  <c r="P31" i="30"/>
  <c r="G21" i="30"/>
  <c r="G31" i="36"/>
  <c r="I26" i="36"/>
  <c r="P38" i="33"/>
  <c r="P21" i="33"/>
  <c r="I34" i="7"/>
  <c r="I25" i="7"/>
  <c r="P25" i="2"/>
  <c r="T25" i="2"/>
  <c r="G31" i="38"/>
  <c r="I26" i="38"/>
  <c r="G25" i="23"/>
  <c r="AG21" i="24"/>
  <c r="Z31" i="24"/>
  <c r="G14" i="24"/>
  <c r="G31" i="24"/>
  <c r="T21" i="26"/>
  <c r="P31" i="26"/>
  <c r="I38" i="26"/>
  <c r="G21" i="26"/>
  <c r="G25" i="28"/>
  <c r="T21" i="27"/>
  <c r="P31" i="27"/>
  <c r="G38" i="27"/>
  <c r="G21" i="27"/>
  <c r="P31" i="29"/>
  <c r="T31" i="29"/>
  <c r="AG21" i="35"/>
  <c r="Z31" i="35"/>
  <c r="G31" i="35"/>
  <c r="P21" i="30"/>
  <c r="I31" i="30"/>
  <c r="I12" i="8"/>
  <c r="I14" i="8" s="1"/>
  <c r="G21" i="8"/>
  <c r="G21" i="6"/>
  <c r="I15" i="6"/>
  <c r="I21" i="6" s="1"/>
  <c r="I21" i="7"/>
  <c r="AG31" i="3"/>
  <c r="G12" i="38"/>
  <c r="G14" i="38" s="1"/>
  <c r="P31" i="38"/>
  <c r="I9" i="23"/>
  <c r="I12" i="23" s="1"/>
  <c r="I14" i="23" s="1"/>
  <c r="Z38" i="24"/>
  <c r="Z21" i="24"/>
  <c r="T31" i="24"/>
  <c r="AG12" i="26"/>
  <c r="AG14" i="26" s="1"/>
  <c r="Z25" i="26"/>
  <c r="P38" i="26"/>
  <c r="P21" i="26"/>
  <c r="T12" i="25"/>
  <c r="T14" i="25" s="1"/>
  <c r="P25" i="25"/>
  <c r="Z31" i="28"/>
  <c r="P38" i="27"/>
  <c r="P21" i="27"/>
  <c r="T12" i="29"/>
  <c r="T14" i="29" s="1"/>
  <c r="P38" i="29"/>
  <c r="P21" i="29"/>
  <c r="T38" i="29"/>
  <c r="T21" i="29"/>
  <c r="Z31" i="29"/>
  <c r="T12" i="31"/>
  <c r="T14" i="31" s="1"/>
  <c r="P25" i="31"/>
  <c r="I15" i="31"/>
  <c r="G31" i="31"/>
  <c r="I34" i="32"/>
  <c r="Z38" i="35"/>
  <c r="Z21" i="35"/>
  <c r="T31" i="35"/>
  <c r="Z12" i="30"/>
  <c r="Z14" i="30" s="1"/>
  <c r="T25" i="30"/>
  <c r="G31" i="30"/>
  <c r="G12" i="8"/>
  <c r="G14" i="8" s="1"/>
  <c r="G31" i="8"/>
  <c r="I26" i="8"/>
  <c r="G12" i="5"/>
  <c r="G14" i="5" s="1"/>
  <c r="I9" i="5"/>
  <c r="P31" i="6"/>
  <c r="AG31" i="6"/>
  <c r="Z31" i="6"/>
  <c r="AG31" i="7"/>
  <c r="T31" i="7"/>
  <c r="P31" i="7"/>
  <c r="T12" i="3"/>
  <c r="T14" i="3" s="1"/>
  <c r="T31" i="38"/>
  <c r="G31" i="23"/>
  <c r="AG25" i="24"/>
  <c r="T38" i="24"/>
  <c r="T21" i="24"/>
  <c r="P31" i="24"/>
  <c r="G38" i="24"/>
  <c r="G21" i="24"/>
  <c r="Z14" i="26"/>
  <c r="T25" i="26"/>
  <c r="Z38" i="28"/>
  <c r="Z21" i="28"/>
  <c r="AG31" i="28"/>
  <c r="G12" i="28"/>
  <c r="G14" i="28" s="1"/>
  <c r="G31" i="28"/>
  <c r="T25" i="27"/>
  <c r="P12" i="29"/>
  <c r="P14" i="29" s="1"/>
  <c r="G25" i="29"/>
  <c r="Z38" i="29"/>
  <c r="Z21" i="29"/>
  <c r="AG31" i="29"/>
  <c r="P14" i="31"/>
  <c r="I12" i="31"/>
  <c r="I14" i="31" s="1"/>
  <c r="Z31" i="32"/>
  <c r="AG31" i="32"/>
  <c r="G25" i="32"/>
  <c r="AG25" i="35"/>
  <c r="T38" i="35"/>
  <c r="T21" i="35"/>
  <c r="P31" i="35"/>
  <c r="G38" i="35"/>
  <c r="G21" i="35"/>
  <c r="I21" i="36"/>
  <c r="I21" i="33"/>
  <c r="I25" i="4"/>
  <c r="G38" i="5"/>
  <c r="P21" i="6"/>
  <c r="AG21" i="6"/>
  <c r="Z21" i="6"/>
  <c r="Z31" i="7"/>
  <c r="AG21" i="7"/>
  <c r="T21" i="7"/>
  <c r="P21" i="7"/>
  <c r="P12" i="3"/>
  <c r="P14" i="3" s="1"/>
  <c r="G25" i="3"/>
  <c r="I22" i="3"/>
  <c r="G25" i="2"/>
  <c r="I22" i="2"/>
  <c r="AG25" i="38"/>
  <c r="AG12" i="24"/>
  <c r="AG14" i="24" s="1"/>
  <c r="Z25" i="24"/>
  <c r="P38" i="24"/>
  <c r="P21" i="24"/>
  <c r="P25" i="26"/>
  <c r="G25" i="25"/>
  <c r="AG38" i="28"/>
  <c r="AG21" i="28"/>
  <c r="T31" i="28"/>
  <c r="P25" i="27"/>
  <c r="AG31" i="27"/>
  <c r="P25" i="29"/>
  <c r="T25" i="29"/>
  <c r="AG38" i="29"/>
  <c r="AG21" i="29"/>
  <c r="AG31" i="31"/>
  <c r="G12" i="31"/>
  <c r="G14" i="31" s="1"/>
  <c r="Z38" i="32"/>
  <c r="Z21" i="32"/>
  <c r="AG38" i="32"/>
  <c r="AG21" i="32"/>
  <c r="T31" i="32"/>
  <c r="AG12" i="35"/>
  <c r="AG14" i="35" s="1"/>
  <c r="Z25" i="35"/>
  <c r="P38" i="35"/>
  <c r="P21" i="35"/>
  <c r="G25" i="36"/>
  <c r="I22" i="36"/>
  <c r="AG38" i="36"/>
  <c r="AG21" i="36"/>
  <c r="AG31" i="33"/>
  <c r="I38" i="33"/>
  <c r="G21" i="33"/>
  <c r="G21" i="4"/>
  <c r="I15" i="4"/>
  <c r="G12" i="34"/>
  <c r="G14" i="34" s="1"/>
  <c r="I9" i="34"/>
  <c r="I12" i="3"/>
  <c r="I14" i="3" s="1"/>
  <c r="T12" i="30"/>
  <c r="T14" i="30" s="1"/>
  <c r="P25" i="30"/>
  <c r="G38" i="30"/>
  <c r="G12" i="36"/>
  <c r="G14" i="36" s="1"/>
  <c r="AG25" i="36"/>
  <c r="Z38" i="33"/>
  <c r="Z21" i="33"/>
  <c r="T31" i="33"/>
  <c r="G38" i="33"/>
  <c r="P21" i="4"/>
  <c r="T21" i="4"/>
  <c r="Z21" i="4"/>
  <c r="AG21" i="4"/>
  <c r="I25" i="5"/>
  <c r="P21" i="5"/>
  <c r="T21" i="5"/>
  <c r="Z21" i="5"/>
  <c r="AG21" i="5"/>
  <c r="I25" i="34"/>
  <c r="P21" i="34"/>
  <c r="T21" i="34"/>
  <c r="Z21" i="34"/>
  <c r="AG21" i="34"/>
  <c r="I25" i="6"/>
  <c r="P38" i="6"/>
  <c r="AG38" i="6"/>
  <c r="Z38" i="6"/>
  <c r="Z21" i="7"/>
  <c r="AG38" i="7"/>
  <c r="T38" i="7"/>
  <c r="P38" i="7"/>
  <c r="G25" i="7"/>
  <c r="G12" i="3"/>
  <c r="G14" i="3" s="1"/>
  <c r="I21" i="3"/>
  <c r="Z31" i="3"/>
  <c r="AG21" i="3"/>
  <c r="P12" i="38"/>
  <c r="P14" i="38" s="1"/>
  <c r="P21" i="38"/>
  <c r="Z31" i="38"/>
  <c r="P38" i="38"/>
  <c r="P14" i="30"/>
  <c r="G38" i="36"/>
  <c r="AG25" i="33"/>
  <c r="T38" i="33"/>
  <c r="T21" i="33"/>
  <c r="P31" i="33"/>
  <c r="AG31" i="8"/>
  <c r="Z31" i="8"/>
  <c r="T31" i="8"/>
  <c r="P31" i="8"/>
  <c r="G38" i="8"/>
  <c r="G25" i="4"/>
  <c r="P38" i="4"/>
  <c r="T38" i="4"/>
  <c r="Z38" i="4"/>
  <c r="AG38" i="4"/>
  <c r="G25" i="5"/>
  <c r="P38" i="5"/>
  <c r="T38" i="5"/>
  <c r="Z38" i="5"/>
  <c r="AG38" i="5"/>
  <c r="G25" i="34"/>
  <c r="P38" i="34"/>
  <c r="T38" i="34"/>
  <c r="Z38" i="34"/>
  <c r="AG38" i="34"/>
  <c r="G25" i="6"/>
  <c r="P25" i="6"/>
  <c r="AG25" i="6"/>
  <c r="Z25" i="6"/>
  <c r="Z38" i="7"/>
  <c r="AG25" i="7"/>
  <c r="T25" i="7"/>
  <c r="P25" i="7"/>
  <c r="I31" i="7"/>
  <c r="G21" i="3"/>
  <c r="T31" i="3"/>
  <c r="Z21" i="3"/>
  <c r="AG38" i="3"/>
  <c r="G14" i="2"/>
  <c r="AG31" i="2"/>
  <c r="T12" i="38"/>
  <c r="T14" i="38" s="1"/>
  <c r="T21" i="38"/>
  <c r="AG31" i="38"/>
  <c r="T38" i="38"/>
  <c r="I31" i="5"/>
  <c r="I31" i="34"/>
  <c r="I31" i="6"/>
  <c r="Z25" i="7"/>
  <c r="G31" i="7"/>
  <c r="P31" i="3"/>
  <c r="T21" i="3"/>
  <c r="Z38" i="3"/>
  <c r="AG25" i="3"/>
  <c r="I38" i="2"/>
  <c r="Z31" i="2"/>
  <c r="AG21" i="2"/>
  <c r="Z12" i="38"/>
  <c r="Z14" i="38" s="1"/>
  <c r="Z21" i="38"/>
  <c r="Z38" i="38"/>
  <c r="AG38" i="30"/>
  <c r="AG21" i="30"/>
  <c r="Z31" i="30"/>
  <c r="G14" i="30"/>
  <c r="G25" i="30"/>
  <c r="T38" i="36"/>
  <c r="T21" i="36"/>
  <c r="Z38" i="36"/>
  <c r="Z21" i="36"/>
  <c r="P31" i="36"/>
  <c r="Z12" i="33"/>
  <c r="Z14" i="33" s="1"/>
  <c r="T25" i="33"/>
  <c r="AG38" i="8"/>
  <c r="Z38" i="8"/>
  <c r="T38" i="8"/>
  <c r="P38" i="8"/>
  <c r="G25" i="8"/>
  <c r="G31" i="4"/>
  <c r="G31" i="5"/>
  <c r="G31" i="34"/>
  <c r="G31" i="6"/>
  <c r="AG12" i="6"/>
  <c r="AG14" i="6" s="1"/>
  <c r="Z12" i="6"/>
  <c r="Z14" i="6" s="1"/>
  <c r="AG14" i="7"/>
  <c r="P14" i="7"/>
  <c r="I12" i="7"/>
  <c r="I14" i="7" s="1"/>
  <c r="G38" i="3"/>
  <c r="P21" i="3"/>
  <c r="T38" i="3"/>
  <c r="G38" i="2"/>
  <c r="P31" i="2"/>
  <c r="T31" i="2"/>
  <c r="Z21" i="2"/>
  <c r="AG38" i="2"/>
  <c r="AG12" i="38"/>
  <c r="AG14" i="38" s="1"/>
  <c r="AG21" i="38"/>
  <c r="G25" i="38"/>
  <c r="AG38" i="38"/>
  <c r="Z38" i="30"/>
  <c r="Z21" i="30"/>
  <c r="T31" i="30"/>
  <c r="AG14" i="36"/>
  <c r="P38" i="36"/>
  <c r="P21" i="36"/>
  <c r="G21" i="36"/>
  <c r="T14" i="33"/>
  <c r="P25" i="33"/>
  <c r="G25" i="33"/>
  <c r="AG25" i="8"/>
  <c r="Z25" i="8"/>
  <c r="T25" i="8"/>
  <c r="P25" i="8"/>
  <c r="P12" i="4"/>
  <c r="P14" i="4" s="1"/>
  <c r="T12" i="4"/>
  <c r="T14" i="4" s="1"/>
  <c r="Z12" i="4"/>
  <c r="Z14" i="4" s="1"/>
  <c r="AG12" i="4"/>
  <c r="AG14" i="4" s="1"/>
  <c r="P12" i="5"/>
  <c r="P14" i="5" s="1"/>
  <c r="T12" i="5"/>
  <c r="T14" i="5" s="1"/>
  <c r="Z12" i="5"/>
  <c r="Z14" i="5" s="1"/>
  <c r="AG12" i="5"/>
  <c r="AG14" i="5" s="1"/>
  <c r="P12" i="34"/>
  <c r="P14" i="34" s="1"/>
  <c r="T12" i="34"/>
  <c r="T14" i="34" s="1"/>
  <c r="Z12" i="34"/>
  <c r="Z14" i="34" s="1"/>
  <c r="AG12" i="34"/>
  <c r="AG14" i="34" s="1"/>
  <c r="Z12" i="7"/>
  <c r="Z14" i="7" s="1"/>
  <c r="G12" i="7"/>
  <c r="G14" i="7" s="1"/>
  <c r="G21" i="7"/>
  <c r="P38" i="3"/>
  <c r="AG12" i="2"/>
  <c r="AG14" i="2" s="1"/>
  <c r="T21" i="2"/>
  <c r="Z38" i="2"/>
  <c r="AG25" i="2"/>
  <c r="P25" i="38"/>
  <c r="AH39" i="4"/>
  <c r="AH38" i="16" l="1"/>
  <c r="AH31" i="27"/>
  <c r="AH25" i="22"/>
  <c r="AH21" i="9"/>
  <c r="AH14" i="22"/>
  <c r="I12" i="2"/>
  <c r="I14" i="2" s="1"/>
  <c r="AH21" i="10"/>
  <c r="AH12" i="17"/>
  <c r="AH14" i="17" s="1"/>
  <c r="AH14" i="36"/>
  <c r="AH31" i="3"/>
  <c r="AH21" i="20"/>
  <c r="AH21" i="12"/>
  <c r="AH31" i="15"/>
  <c r="AH25" i="9"/>
  <c r="AH21" i="16"/>
  <c r="AH21" i="26"/>
  <c r="AH21" i="29"/>
  <c r="AH31" i="26"/>
  <c r="AH31" i="16"/>
  <c r="AH12" i="12"/>
  <c r="AH14" i="12" s="1"/>
  <c r="AH38" i="10"/>
  <c r="AH31" i="14"/>
  <c r="AH21" i="22"/>
  <c r="AH38" i="15"/>
  <c r="AH31" i="20"/>
  <c r="AH22" i="10"/>
  <c r="AH25" i="10" s="1"/>
  <c r="AH38" i="21"/>
  <c r="AH31" i="9"/>
  <c r="AH12" i="11"/>
  <c r="AH14" i="11" s="1"/>
  <c r="AH21" i="21"/>
  <c r="AH38" i="12"/>
  <c r="AH38" i="17"/>
  <c r="AH25" i="23"/>
  <c r="AH38" i="11"/>
  <c r="AH38" i="9"/>
  <c r="AH31" i="13"/>
  <c r="AH14" i="7"/>
  <c r="I38" i="4"/>
  <c r="AH34" i="4"/>
  <c r="AH38" i="4" s="1"/>
  <c r="AH22" i="12"/>
  <c r="AH25" i="12" s="1"/>
  <c r="AH38" i="22"/>
  <c r="I38" i="34"/>
  <c r="AH34" i="34"/>
  <c r="AH38" i="34" s="1"/>
  <c r="I21" i="31"/>
  <c r="AH15" i="31"/>
  <c r="AH21" i="31" s="1"/>
  <c r="I12" i="16"/>
  <c r="I14" i="16" s="1"/>
  <c r="AH9" i="16"/>
  <c r="AH12" i="16" s="1"/>
  <c r="AH14" i="16" s="1"/>
  <c r="I21" i="5"/>
  <c r="AH15" i="5"/>
  <c r="AH21" i="5" s="1"/>
  <c r="I25" i="19"/>
  <c r="AH22" i="19"/>
  <c r="AH25" i="19" s="1"/>
  <c r="I38" i="13"/>
  <c r="AH34" i="13"/>
  <c r="AH38" i="13" s="1"/>
  <c r="I38" i="7"/>
  <c r="AH34" i="7"/>
  <c r="AH38" i="7" s="1"/>
  <c r="I12" i="15"/>
  <c r="I14" i="15" s="1"/>
  <c r="AH9" i="15"/>
  <c r="AH12" i="15" s="1"/>
  <c r="AH14" i="15" s="1"/>
  <c r="I25" i="26"/>
  <c r="AH22" i="26"/>
  <c r="AH25" i="26" s="1"/>
  <c r="I21" i="28"/>
  <c r="AH15" i="28"/>
  <c r="AH21" i="28" s="1"/>
  <c r="I21" i="34"/>
  <c r="AH15" i="34"/>
  <c r="AH21" i="34" s="1"/>
  <c r="I31" i="29"/>
  <c r="AH26" i="29"/>
  <c r="AH31" i="29" s="1"/>
  <c r="I12" i="35"/>
  <c r="I14" i="35" s="1"/>
  <c r="AH9" i="35"/>
  <c r="AH12" i="35" s="1"/>
  <c r="AH14" i="35" s="1"/>
  <c r="I12" i="24"/>
  <c r="I14" i="24" s="1"/>
  <c r="AH9" i="24"/>
  <c r="AH12" i="24" s="1"/>
  <c r="AH14" i="24" s="1"/>
  <c r="AH34" i="23"/>
  <c r="AH38" i="23" s="1"/>
  <c r="I12" i="10"/>
  <c r="I14" i="10" s="1"/>
  <c r="AH9" i="10"/>
  <c r="AH12" i="10" s="1"/>
  <c r="AH14" i="10" s="1"/>
  <c r="I21" i="4"/>
  <c r="AH15" i="4"/>
  <c r="AH21" i="4" s="1"/>
  <c r="I25" i="2"/>
  <c r="AH22" i="2"/>
  <c r="AH25" i="2" s="1"/>
  <c r="I12" i="5"/>
  <c r="I14" i="5" s="1"/>
  <c r="AH9" i="5"/>
  <c r="AH12" i="5" s="1"/>
  <c r="AH14" i="5" s="1"/>
  <c r="I31" i="38"/>
  <c r="AH26" i="38"/>
  <c r="AH31" i="38" s="1"/>
  <c r="I38" i="25"/>
  <c r="AH34" i="25"/>
  <c r="AH38" i="25" s="1"/>
  <c r="I12" i="4"/>
  <c r="I14" i="4" s="1"/>
  <c r="AH9" i="4"/>
  <c r="AH12" i="4" s="1"/>
  <c r="AH14" i="4" s="1"/>
  <c r="I25" i="14"/>
  <c r="AH22" i="14"/>
  <c r="AH25" i="14" s="1"/>
  <c r="I21" i="32"/>
  <c r="AH15" i="32"/>
  <c r="AH21" i="32" s="1"/>
  <c r="I25" i="18"/>
  <c r="AH22" i="18"/>
  <c r="AH25" i="18" s="1"/>
  <c r="I31" i="32"/>
  <c r="AH26" i="32"/>
  <c r="AH31" i="32" s="1"/>
  <c r="T39" i="6"/>
  <c r="AH39" i="6" s="1"/>
  <c r="I31" i="18"/>
  <c r="AH26" i="18"/>
  <c r="AH31" i="18" s="1"/>
  <c r="I31" i="36"/>
  <c r="AH26" i="36"/>
  <c r="AH31" i="36" s="1"/>
  <c r="I12" i="18"/>
  <c r="I14" i="18" s="1"/>
  <c r="AH9" i="18"/>
  <c r="AH12" i="18" s="1"/>
  <c r="AH14" i="18" s="1"/>
  <c r="I21" i="14"/>
  <c r="AH15" i="14"/>
  <c r="AH21" i="14" s="1"/>
  <c r="I38" i="28"/>
  <c r="AH34" i="28"/>
  <c r="AH38" i="28" s="1"/>
  <c r="I12" i="34"/>
  <c r="I14" i="34" s="1"/>
  <c r="AH9" i="34"/>
  <c r="AH12" i="34" s="1"/>
  <c r="AH14" i="34" s="1"/>
  <c r="I25" i="3"/>
  <c r="AH22" i="3"/>
  <c r="AH25" i="3" s="1"/>
  <c r="I31" i="8"/>
  <c r="AH26" i="8"/>
  <c r="AH31" i="8" s="1"/>
  <c r="I25" i="27"/>
  <c r="AH22" i="27"/>
  <c r="AH25" i="27" s="1"/>
  <c r="I12" i="29"/>
  <c r="I14" i="29" s="1"/>
  <c r="AH9" i="29"/>
  <c r="AH12" i="29" s="1"/>
  <c r="AH14" i="29" s="1"/>
  <c r="I25" i="36"/>
  <c r="AH22" i="36"/>
  <c r="AH25" i="36" s="1"/>
  <c r="I38" i="32"/>
  <c r="AH34" i="32"/>
  <c r="AH38" i="32" s="1"/>
  <c r="AH15" i="23"/>
  <c r="AH21" i="23" s="1"/>
  <c r="AH9" i="23"/>
  <c r="AH12" i="23" s="1"/>
  <c r="AH14" i="23" s="1"/>
  <c r="I21" i="15"/>
  <c r="AH15" i="15"/>
  <c r="AH21" i="15" s="1"/>
  <c r="AH15" i="6"/>
  <c r="AH21" i="6" s="1"/>
  <c r="AH9" i="6"/>
  <c r="AH12" i="6" s="1"/>
  <c r="AH14" i="6" s="1"/>
</calcChain>
</file>

<file path=xl/sharedStrings.xml><?xml version="1.0" encoding="utf-8"?>
<sst xmlns="http://schemas.openxmlformats.org/spreadsheetml/2006/main" count="2443" uniqueCount="89">
  <si>
    <t>LULC_ CLASSES</t>
  </si>
  <si>
    <t>ANDHRA PRADESH</t>
  </si>
  <si>
    <t>2011-12</t>
  </si>
  <si>
    <t>1: Agriculture</t>
  </si>
  <si>
    <t>3: Builtup</t>
  </si>
  <si>
    <t>4: Forest</t>
  </si>
  <si>
    <t>5: Grass /  Grazing</t>
  </si>
  <si>
    <t>7: Wet lands / Water bodies</t>
  </si>
  <si>
    <t>Grand Total</t>
  </si>
  <si>
    <t>FL</t>
  </si>
  <si>
    <t>Sub Total</t>
  </si>
  <si>
    <t>1.1: Crop land</t>
  </si>
  <si>
    <t>1.2: Current Shifting cultivation</t>
  </si>
  <si>
    <t>1.3: Plantation</t>
  </si>
  <si>
    <t>1.4: Fallow</t>
  </si>
  <si>
    <t>2:Barren/unculturable/ Wastelands</t>
  </si>
  <si>
    <t>2.1: Barren Rocky</t>
  </si>
  <si>
    <t>2.2:Gullied / Ravinous Land</t>
  </si>
  <si>
    <t>2.3: Rann</t>
  </si>
  <si>
    <t>2.4: Salt Affected Land</t>
  </si>
  <si>
    <t>2.5: Sandy Area</t>
  </si>
  <si>
    <t>2.6: Scrub Land</t>
  </si>
  <si>
    <t>3.1: Mining</t>
  </si>
  <si>
    <t>3.2: Rural</t>
  </si>
  <si>
    <t>3.3: Urban</t>
  </si>
  <si>
    <t>4.1: Deciduous</t>
  </si>
  <si>
    <t>4.2: Evergreen/Semi evergreen</t>
  </si>
  <si>
    <t>4.3: Forest Plantation</t>
  </si>
  <si>
    <t>4.4: Scrub Forest</t>
  </si>
  <si>
    <t>4.5: Swamp / Mangroves</t>
  </si>
  <si>
    <t>5: Grass / Grazing</t>
  </si>
  <si>
    <t>5.1: Grass / Grazing</t>
  </si>
  <si>
    <t>6.1: Snow and Glacier</t>
  </si>
  <si>
    <t>7.1: Inland Wetland</t>
  </si>
  <si>
    <t>7.2: Coastal Wetland</t>
  </si>
  <si>
    <t>7.3: River/Stream/Canals</t>
  </si>
  <si>
    <t>7.4: Water bodies</t>
  </si>
  <si>
    <t xml:space="preserve">Grand Total </t>
  </si>
  <si>
    <t>ARUNACHAL PRADESH</t>
  </si>
  <si>
    <t>Note: Totals may not match due to rounding off.</t>
  </si>
  <si>
    <t>ASSAM</t>
  </si>
  <si>
    <t>2.7.2: Coastal Wetland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</si>
  <si>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</si>
  <si>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</si>
  <si>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</si>
  <si>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</si>
  <si>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</si>
  <si>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</si>
  <si>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</si>
  <si>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</si>
  <si>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</si>
  <si>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</si>
  <si>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</si>
  <si>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</si>
  <si>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</si>
  <si>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</si>
  <si>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</si>
  <si>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</si>
  <si>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</si>
  <si>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</si>
  <si>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</si>
  <si>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</si>
  <si>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</si>
  <si>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</si>
  <si>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</si>
  <si>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</si>
  <si>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</si>
  <si>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</si>
  <si>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ANDAMAN &amp; NICOBAR ISLANDS</t>
  </si>
  <si>
    <t>CHANDIGARH</t>
  </si>
  <si>
    <t>DAMAN &amp; DIU</t>
  </si>
  <si>
    <t>DELHI</t>
  </si>
  <si>
    <t>LAKSHADWEEP</t>
  </si>
  <si>
    <t>PUDUCHERRY</t>
  </si>
  <si>
    <t>Land Use Land Cover (LULC) Change Matrix</t>
  </si>
  <si>
    <t>Farmland (FL) = 1.1+1.2+1.3</t>
  </si>
  <si>
    <t>Farmland(FL) = 1.1+1.2+1.3</t>
  </si>
  <si>
    <t>|</t>
  </si>
  <si>
    <t>2015-16</t>
  </si>
  <si>
    <t>DADAR &amp; NAGAR HAVELI</t>
  </si>
  <si>
    <t>5: Grass / 
Grazing</t>
  </si>
  <si>
    <t>(Area in Sq. km)</t>
  </si>
  <si>
    <t>Source: National Remote Sensing Centre</t>
  </si>
  <si>
    <t>2: Barren/Unculturable/ Wastelands</t>
  </si>
  <si>
    <t>6: Snow and Glacier</t>
  </si>
  <si>
    <t>7: Wetlands / Water bodies</t>
  </si>
  <si>
    <t>All India</t>
  </si>
  <si>
    <t>Annexure 1.2</t>
  </si>
  <si>
    <t xml:space="preserve">Note: Totals may not match due to rounding off.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</si>
</sst>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B1A0C7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26B0A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8DD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Alignment="1"/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0" fillId="12" borderId="1" xfId="0" applyNumberFormat="1" applyFont="1" applyFill="1" applyBorder="1"/>
    <xf numFmtId="1" fontId="4" fillId="13" borderId="1" xfId="0" applyNumberFormat="1" applyFont="1" applyFill="1" applyBorder="1" applyAlignment="1">
      <alignment horizontal="right"/>
    </xf>
    <xf numFmtId="1" fontId="5" fillId="13" borderId="1" xfId="0" applyNumberFormat="1" applyFont="1" applyFill="1" applyBorder="1" applyAlignment="1">
      <alignment horizontal="right"/>
    </xf>
    <xf numFmtId="1" fontId="0" fillId="12" borderId="2" xfId="0" applyNumberFormat="1" applyFont="1" applyFill="1" applyBorder="1"/>
    <xf numFmtId="1" fontId="4" fillId="12" borderId="1" xfId="0" applyNumberFormat="1" applyFont="1" applyFill="1" applyBorder="1"/>
    <xf numFmtId="1" fontId="4" fillId="13" borderId="1" xfId="0" applyNumberFormat="1" applyFont="1" applyFill="1" applyBorder="1" applyAlignment="1">
      <alignment horizontal="right" vertical="center"/>
    </xf>
    <xf numFmtId="1" fontId="5" fillId="13" borderId="1" xfId="0" applyNumberFormat="1" applyFont="1" applyFill="1" applyBorder="1" applyAlignment="1">
      <alignment horizontal="right" vertical="center"/>
    </xf>
    <xf numFmtId="1" fontId="0" fillId="13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1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Fill="1" applyBorder="1"/>
    <xf numFmtId="164" fontId="0" fillId="12" borderId="0" xfId="0" applyNumberFormat="1" applyFont="1" applyFill="1" applyBorder="1" applyAlignment="1">
      <alignment horizontal="right"/>
    </xf>
    <xf numFmtId="0" fontId="0" fillId="0" borderId="0" xfId="0" applyFont="1"/>
    <xf numFmtId="164" fontId="0" fillId="12" borderId="0" xfId="0" applyNumberFormat="1" applyFont="1" applyFill="1"/>
    <xf numFmtId="1" fontId="1" fillId="12" borderId="0" xfId="0" applyNumberFormat="1" applyFont="1" applyFill="1" applyBorder="1" applyAlignment="1">
      <alignment horizontal="right"/>
    </xf>
    <xf numFmtId="1" fontId="1" fillId="12" borderId="0" xfId="0" applyNumberFormat="1" applyFont="1" applyFill="1" applyBorder="1"/>
    <xf numFmtId="1" fontId="0" fillId="12" borderId="1" xfId="0" applyNumberFormat="1" applyFont="1" applyFill="1" applyBorder="1" applyAlignment="1">
      <alignment horizontal="right" vertical="center"/>
    </xf>
    <xf numFmtId="1" fontId="0" fillId="12" borderId="2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0" fontId="1" fillId="0" borderId="0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0" fillId="14" borderId="1" xfId="0" applyNumberFormat="1" applyFont="1" applyFill="1" applyBorder="1"/>
    <xf numFmtId="1" fontId="0" fillId="15" borderId="1" xfId="0" applyNumberFormat="1" applyFont="1" applyFill="1" applyBorder="1"/>
    <xf numFmtId="1" fontId="4" fillId="5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1" fontId="0" fillId="16" borderId="2" xfId="0" applyNumberFormat="1" applyFont="1" applyFill="1" applyBorder="1"/>
    <xf numFmtId="1" fontId="0" fillId="17" borderId="1" xfId="0" applyNumberFormat="1" applyFont="1" applyFill="1" applyBorder="1"/>
    <xf numFmtId="1" fontId="0" fillId="18" borderId="1" xfId="0" applyNumberFormat="1" applyFont="1" applyFill="1" applyBorder="1"/>
    <xf numFmtId="1" fontId="4" fillId="14" borderId="1" xfId="0" applyNumberFormat="1" applyFont="1" applyFill="1" applyBorder="1"/>
    <xf numFmtId="1" fontId="4" fillId="15" borderId="1" xfId="0" applyNumberFormat="1" applyFont="1" applyFill="1" applyBorder="1"/>
    <xf numFmtId="1" fontId="4" fillId="16" borderId="2" xfId="0" applyNumberFormat="1" applyFont="1" applyFill="1" applyBorder="1"/>
    <xf numFmtId="1" fontId="4" fillId="17" borderId="1" xfId="0" applyNumberFormat="1" applyFont="1" applyFill="1" applyBorder="1"/>
    <xf numFmtId="1" fontId="0" fillId="18" borderId="3" xfId="0" applyNumberFormat="1" applyFont="1" applyFill="1" applyBorder="1"/>
    <xf numFmtId="1" fontId="0" fillId="18" borderId="0" xfId="0" applyNumberFormat="1" applyFont="1" applyFill="1" applyBorder="1"/>
    <xf numFmtId="1" fontId="4" fillId="18" borderId="1" xfId="0" applyNumberFormat="1" applyFont="1" applyFill="1" applyBorder="1"/>
    <xf numFmtId="1" fontId="4" fillId="18" borderId="3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11" borderId="1" xfId="0" applyFont="1" applyFill="1" applyBorder="1" applyAlignment="1">
      <alignment horizontal="center" vertical="center" textRotation="90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8DD5"/>
      <color rgb="FFDAEEF3"/>
      <color rgb="FF76933C"/>
      <color rgb="FF92CDDC"/>
      <color rgb="FFC4BD97"/>
      <color rgb="FFE26B0A"/>
      <color rgb="FF00FF00"/>
      <color rgb="FF3107C9"/>
      <color rgb="FF7EBB55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U42"/>
  <sheetViews>
    <sheetView showZeros="0" view="pageLayout" zoomScale="70" zoomScaleNormal="100" zoomScaleSheetLayoutView="70" zoomScalePageLayoutView="70" workbookViewId="0">
      <selection activeCell="T45" sqref="T45"/>
    </sheetView>
  </sheetViews>
  <sheetFormatPr defaultColWidth="9.140625" defaultRowHeight="15" x14ac:dyDescent="0.25"/>
  <cols>
    <col min="1" max="1" width="7" style="83" customWidth="1"/>
    <col min="2" max="2" width="23.140625" style="83" customWidth="1"/>
    <col min="3" max="3" width="30.140625" style="83" customWidth="1"/>
    <col min="4" max="5" width="6.5703125" style="83" customWidth="1"/>
    <col min="6" max="6" width="6.42578125" style="83" customWidth="1"/>
    <col min="7" max="7" width="6.85546875" style="83" customWidth="1"/>
    <col min="8" max="8" width="6.140625" style="83" customWidth="1"/>
    <col min="9" max="9" width="8.7109375" style="83" customWidth="1"/>
    <col min="10" max="10" width="6.5703125" style="83" customWidth="1"/>
    <col min="11" max="11" width="6.28515625" style="83" customWidth="1"/>
    <col min="12" max="12" width="5.85546875" style="83" customWidth="1"/>
    <col min="13" max="13" width="6" style="83" customWidth="1"/>
    <col min="14" max="14" width="6.140625" style="83" customWidth="1"/>
    <col min="15" max="15" width="6.7109375" style="83" customWidth="1"/>
    <col min="16" max="16" width="8.85546875" style="83" customWidth="1"/>
    <col min="17" max="17" width="6.5703125" style="83" customWidth="1"/>
    <col min="18" max="19" width="6.7109375" style="83" customWidth="1"/>
    <col min="20" max="20" width="9" style="83" customWidth="1"/>
    <col min="21" max="21" width="7.140625" style="83" customWidth="1"/>
    <col min="22" max="22" width="7.28515625" style="83" customWidth="1"/>
    <col min="23" max="23" width="7.140625" style="83" customWidth="1"/>
    <col min="24" max="24" width="7.28515625" style="83" customWidth="1"/>
    <col min="25" max="25" width="7" style="83" customWidth="1"/>
    <col min="26" max="26" width="9.28515625" style="83" customWidth="1"/>
    <col min="27" max="27" width="10.7109375" style="83" customWidth="1"/>
    <col min="28" max="28" width="10.28515625" style="83" customWidth="1"/>
    <col min="29" max="29" width="8" style="83" customWidth="1"/>
    <col min="30" max="30" width="7.7109375" style="83" customWidth="1"/>
    <col min="31" max="31" width="7.5703125" style="83" customWidth="1"/>
    <col min="32" max="32" width="7.85546875" style="83" customWidth="1"/>
    <col min="33" max="33" width="9.28515625" style="83" customWidth="1"/>
    <col min="34" max="34" width="11.7109375" style="83" customWidth="1"/>
    <col min="35" max="16384" width="9.140625" style="83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1"/>
      <c r="C2" s="11"/>
      <c r="D2" s="52" t="s">
        <v>74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07" t="s">
        <v>0</v>
      </c>
      <c r="B4" s="108"/>
      <c r="C4" s="109"/>
      <c r="D4" s="116" t="s">
        <v>38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1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10"/>
      <c r="B5" s="111"/>
      <c r="C5" s="1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10"/>
      <c r="B6" s="111"/>
      <c r="C6" s="112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45" customHeight="1" x14ac:dyDescent="0.25">
      <c r="A7" s="110"/>
      <c r="B7" s="111"/>
      <c r="C7" s="112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80</v>
      </c>
      <c r="AB7" s="51" t="s">
        <v>84</v>
      </c>
      <c r="AC7" s="129" t="s">
        <v>85</v>
      </c>
      <c r="AD7" s="130"/>
      <c r="AE7" s="130"/>
      <c r="AF7" s="130"/>
      <c r="AG7" s="131"/>
      <c r="AH7" s="104" t="s">
        <v>8</v>
      </c>
    </row>
    <row r="8" spans="1:34" s="6" customFormat="1" ht="16.5" customHeight="1" x14ac:dyDescent="0.25">
      <c r="A8" s="113"/>
      <c r="B8" s="114"/>
      <c r="C8" s="115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ht="16.5" customHeight="1" x14ac:dyDescent="0.25">
      <c r="A9" s="133" t="s">
        <v>2</v>
      </c>
      <c r="B9" s="134" t="s">
        <v>3</v>
      </c>
      <c r="C9" s="26" t="s">
        <v>11</v>
      </c>
      <c r="D9" s="57">
        <v>76007.53783578219</v>
      </c>
      <c r="E9" s="57"/>
      <c r="F9" s="57">
        <v>303.68481077750448</v>
      </c>
      <c r="G9" s="58">
        <v>76311.22264655969</v>
      </c>
      <c r="H9" s="57">
        <v>1958.9809010896931</v>
      </c>
      <c r="I9" s="59">
        <v>78270.203547649377</v>
      </c>
      <c r="J9" s="57"/>
      <c r="K9" s="57">
        <v>0.79610235066463386</v>
      </c>
      <c r="L9" s="57"/>
      <c r="M9" s="57">
        <v>15.460304678815644</v>
      </c>
      <c r="N9" s="57"/>
      <c r="O9" s="57"/>
      <c r="P9" s="59">
        <v>16.256407029480279</v>
      </c>
      <c r="Q9" s="57">
        <v>17.418827021771733</v>
      </c>
      <c r="R9" s="57">
        <v>27.162534490360379</v>
      </c>
      <c r="S9" s="57">
        <v>146.01839241231596</v>
      </c>
      <c r="T9" s="59">
        <v>190.59975392444807</v>
      </c>
      <c r="U9" s="57"/>
      <c r="V9" s="57"/>
      <c r="W9" s="57"/>
      <c r="X9" s="57"/>
      <c r="Y9" s="57"/>
      <c r="Z9" s="57">
        <v>0</v>
      </c>
      <c r="AA9" s="57"/>
      <c r="AB9" s="57"/>
      <c r="AC9" s="57">
        <v>0.42019643596459366</v>
      </c>
      <c r="AD9" s="57">
        <v>8.9975167676257128E-2</v>
      </c>
      <c r="AE9" s="57">
        <v>15.575348558471719</v>
      </c>
      <c r="AF9" s="57">
        <v>281.15880520804399</v>
      </c>
      <c r="AG9" s="59">
        <v>297.24432537015656</v>
      </c>
      <c r="AH9" s="58">
        <v>78774.304033973458</v>
      </c>
    </row>
    <row r="10" spans="1:34" x14ac:dyDescent="0.25">
      <c r="A10" s="133"/>
      <c r="B10" s="135"/>
      <c r="C10" s="26" t="s">
        <v>12</v>
      </c>
      <c r="D10" s="57"/>
      <c r="E10" s="57">
        <v>13.519029618293436</v>
      </c>
      <c r="F10" s="57"/>
      <c r="G10" s="58">
        <v>13.519029618293436</v>
      </c>
      <c r="H10" s="57"/>
      <c r="I10" s="59">
        <v>13.519029618293436</v>
      </c>
      <c r="J10" s="57"/>
      <c r="K10" s="57"/>
      <c r="L10" s="57"/>
      <c r="M10" s="57"/>
      <c r="N10" s="57"/>
      <c r="O10" s="57"/>
      <c r="P10" s="59">
        <v>0</v>
      </c>
      <c r="Q10" s="57"/>
      <c r="R10" s="57"/>
      <c r="S10" s="57"/>
      <c r="T10" s="59">
        <v>0</v>
      </c>
      <c r="U10" s="57"/>
      <c r="V10" s="57"/>
      <c r="W10" s="57"/>
      <c r="X10" s="57">
        <v>0.96041541112724194</v>
      </c>
      <c r="Y10" s="57"/>
      <c r="Z10" s="59">
        <v>0.96041541112724194</v>
      </c>
      <c r="AA10" s="57"/>
      <c r="AB10" s="57"/>
      <c r="AC10" s="57"/>
      <c r="AD10" s="57"/>
      <c r="AE10" s="57"/>
      <c r="AF10" s="57"/>
      <c r="AG10" s="59">
        <v>0</v>
      </c>
      <c r="AH10" s="58">
        <v>14.479445029420678</v>
      </c>
    </row>
    <row r="11" spans="1:34" x14ac:dyDescent="0.25">
      <c r="A11" s="133"/>
      <c r="B11" s="135"/>
      <c r="C11" s="26" t="s">
        <v>13</v>
      </c>
      <c r="D11" s="57">
        <v>417.45433385794951</v>
      </c>
      <c r="E11" s="57"/>
      <c r="F11" s="57">
        <v>6826.2202678851309</v>
      </c>
      <c r="G11" s="58">
        <v>7243.6746017430805</v>
      </c>
      <c r="H11" s="57">
        <v>177.9240556084134</v>
      </c>
      <c r="I11" s="59">
        <v>7421.5986573514901</v>
      </c>
      <c r="J11" s="57"/>
      <c r="K11" s="57">
        <v>1.7310306874792007</v>
      </c>
      <c r="L11" s="57"/>
      <c r="M11" s="57">
        <v>0.11459341395533665</v>
      </c>
      <c r="N11" s="57"/>
      <c r="O11" s="57"/>
      <c r="P11" s="59">
        <v>1.8456241014345374</v>
      </c>
      <c r="Q11" s="57">
        <v>1.854851289952848</v>
      </c>
      <c r="R11" s="57">
        <v>1.9764585396425547</v>
      </c>
      <c r="S11" s="57">
        <v>23.173353761142131</v>
      </c>
      <c r="T11" s="59">
        <v>27.004663590737533</v>
      </c>
      <c r="U11" s="57">
        <v>0.73594693033726655</v>
      </c>
      <c r="V11" s="57"/>
      <c r="W11" s="57"/>
      <c r="X11" s="57"/>
      <c r="Y11" s="57"/>
      <c r="Z11" s="59">
        <v>0.73594693033726655</v>
      </c>
      <c r="AA11" s="57"/>
      <c r="AB11" s="57"/>
      <c r="AC11" s="57"/>
      <c r="AD11" s="57">
        <v>0.15244115073364997</v>
      </c>
      <c r="AE11" s="57">
        <v>5.3075638336147346</v>
      </c>
      <c r="AF11" s="57">
        <v>4.8762459750540543</v>
      </c>
      <c r="AG11" s="59">
        <v>10.336250959402438</v>
      </c>
      <c r="AH11" s="58">
        <v>7461.5211429334058</v>
      </c>
    </row>
    <row r="12" spans="1:34" ht="15" customHeight="1" x14ac:dyDescent="0.25">
      <c r="A12" s="133"/>
      <c r="B12" s="135"/>
      <c r="C12" s="27" t="s">
        <v>76</v>
      </c>
      <c r="D12" s="87">
        <f>SUM(D9:D11)</f>
        <v>76424.992169640143</v>
      </c>
      <c r="E12" s="87">
        <f t="shared" ref="E12:S12" si="0">SUM(E9:E11)</f>
        <v>13.519029618293436</v>
      </c>
      <c r="F12" s="87">
        <f t="shared" si="0"/>
        <v>7129.9050786626358</v>
      </c>
      <c r="G12" s="87">
        <f t="shared" si="0"/>
        <v>83568.416277921075</v>
      </c>
      <c r="H12" s="87">
        <f t="shared" si="0"/>
        <v>2136.9049566981066</v>
      </c>
      <c r="I12" s="87">
        <f t="shared" si="0"/>
        <v>85705.321234619172</v>
      </c>
      <c r="J12" s="87">
        <f t="shared" si="0"/>
        <v>0</v>
      </c>
      <c r="K12" s="87">
        <f t="shared" si="0"/>
        <v>2.5271330381438348</v>
      </c>
      <c r="L12" s="87">
        <f t="shared" si="0"/>
        <v>0</v>
      </c>
      <c r="M12" s="87">
        <f t="shared" si="0"/>
        <v>15.574898092770981</v>
      </c>
      <c r="N12" s="87">
        <f t="shared" si="0"/>
        <v>0</v>
      </c>
      <c r="O12" s="87">
        <f t="shared" si="0"/>
        <v>0</v>
      </c>
      <c r="P12" s="87">
        <f t="shared" si="0"/>
        <v>18.102031130914817</v>
      </c>
      <c r="Q12" s="87">
        <f t="shared" si="0"/>
        <v>19.273678311724581</v>
      </c>
      <c r="R12" s="87">
        <f t="shared" si="0"/>
        <v>29.138993030002933</v>
      </c>
      <c r="S12" s="87">
        <f t="shared" si="0"/>
        <v>169.19174617345809</v>
      </c>
      <c r="T12" s="87">
        <f t="shared" ref="T12" si="1">SUM(T9:T11)</f>
        <v>217.60441751518559</v>
      </c>
      <c r="U12" s="87">
        <f t="shared" ref="U12" si="2">SUM(U9:U11)</f>
        <v>0.73594693033726655</v>
      </c>
      <c r="V12" s="87">
        <f t="shared" ref="V12" si="3">SUM(V9:V11)</f>
        <v>0</v>
      </c>
      <c r="W12" s="87">
        <f t="shared" ref="W12" si="4">SUM(W9:W11)</f>
        <v>0</v>
      </c>
      <c r="X12" s="87">
        <f t="shared" ref="X12" si="5">SUM(X9:X11)</f>
        <v>0.96041541112724194</v>
      </c>
      <c r="Y12" s="87">
        <f t="shared" ref="Y12" si="6">SUM(Y9:Y11)</f>
        <v>0</v>
      </c>
      <c r="Z12" s="87">
        <f t="shared" ref="Z12" si="7">SUM(Z9:Z11)</f>
        <v>1.6963623414645084</v>
      </c>
      <c r="AA12" s="87">
        <f t="shared" ref="AA12" si="8">SUM(AA9:AA11)</f>
        <v>0</v>
      </c>
      <c r="AB12" s="87">
        <f t="shared" ref="AB12" si="9">SUM(AB9:AB11)</f>
        <v>0</v>
      </c>
      <c r="AC12" s="87">
        <f t="shared" ref="AC12" si="10">SUM(AC9:AC11)</f>
        <v>0.42019643596459366</v>
      </c>
      <c r="AD12" s="87">
        <f t="shared" ref="AD12" si="11">SUM(AD9:AD11)</f>
        <v>0.2424163184099071</v>
      </c>
      <c r="AE12" s="87">
        <f t="shared" ref="AE12" si="12">SUM(AE9:AE11)</f>
        <v>20.882912392086453</v>
      </c>
      <c r="AF12" s="87">
        <f t="shared" ref="AF12" si="13">SUM(AF9:AF11)</f>
        <v>286.03505118309806</v>
      </c>
      <c r="AG12" s="87">
        <f t="shared" ref="AG12" si="14">SUM(AG9:AG11)</f>
        <v>307.58057632955899</v>
      </c>
      <c r="AH12" s="87">
        <f t="shared" ref="AH12" si="15">SUM(AH9:AH11)</f>
        <v>86250.304621936273</v>
      </c>
    </row>
    <row r="13" spans="1:34" x14ac:dyDescent="0.25">
      <c r="A13" s="133"/>
      <c r="B13" s="135"/>
      <c r="C13" s="26" t="s">
        <v>14</v>
      </c>
      <c r="D13" s="57">
        <v>2017.9255508426613</v>
      </c>
      <c r="E13" s="57"/>
      <c r="F13" s="57">
        <v>125.57985291780213</v>
      </c>
      <c r="G13" s="58">
        <v>2143.5054037604637</v>
      </c>
      <c r="H13" s="57">
        <v>7428.433899342027</v>
      </c>
      <c r="I13" s="59">
        <v>9571.9393031024902</v>
      </c>
      <c r="J13" s="57"/>
      <c r="K13" s="57">
        <v>7.095687868254523E-2</v>
      </c>
      <c r="L13" s="57"/>
      <c r="M13" s="57">
        <v>3.0615039732713991</v>
      </c>
      <c r="N13" s="57"/>
      <c r="O13" s="57"/>
      <c r="P13" s="59">
        <v>3.1324608519539443</v>
      </c>
      <c r="Q13" s="57">
        <v>10.088402309584778</v>
      </c>
      <c r="R13" s="57">
        <v>5.0919595120488266</v>
      </c>
      <c r="S13" s="57">
        <v>31.878140547826256</v>
      </c>
      <c r="T13" s="59">
        <v>47.058502369459859</v>
      </c>
      <c r="U13" s="57">
        <v>0.23844029665501326</v>
      </c>
      <c r="V13" s="57"/>
      <c r="W13" s="57"/>
      <c r="X13" s="57"/>
      <c r="Y13" s="57">
        <v>6.0009738270929175E-2</v>
      </c>
      <c r="Z13" s="59">
        <v>0.29845003492594246</v>
      </c>
      <c r="AA13" s="57"/>
      <c r="AB13" s="57"/>
      <c r="AC13" s="57"/>
      <c r="AD13" s="57"/>
      <c r="AE13" s="57">
        <v>2.0760004276354382</v>
      </c>
      <c r="AF13" s="57">
        <v>17.44895556319322</v>
      </c>
      <c r="AG13" s="59">
        <v>19.524955990828659</v>
      </c>
      <c r="AH13" s="58">
        <v>9641.9536723496585</v>
      </c>
    </row>
    <row r="14" spans="1:34" ht="15" customHeight="1" x14ac:dyDescent="0.25">
      <c r="A14" s="133"/>
      <c r="B14" s="136"/>
      <c r="C14" s="28" t="s">
        <v>10</v>
      </c>
      <c r="D14" s="87">
        <f>D12+D13</f>
        <v>78442.917720482801</v>
      </c>
      <c r="E14" s="87">
        <f t="shared" ref="E14:AH14" si="16">E12+E13</f>
        <v>13.519029618293436</v>
      </c>
      <c r="F14" s="87">
        <f t="shared" si="16"/>
        <v>7255.4849315804377</v>
      </c>
      <c r="G14" s="87">
        <f t="shared" si="16"/>
        <v>85711.921681681531</v>
      </c>
      <c r="H14" s="87">
        <f t="shared" si="16"/>
        <v>9565.3388560401327</v>
      </c>
      <c r="I14" s="87">
        <f t="shared" si="16"/>
        <v>95277.260537721668</v>
      </c>
      <c r="J14" s="87">
        <f t="shared" si="16"/>
        <v>0</v>
      </c>
      <c r="K14" s="87">
        <f t="shared" si="16"/>
        <v>2.59808991682638</v>
      </c>
      <c r="L14" s="87">
        <f t="shared" si="16"/>
        <v>0</v>
      </c>
      <c r="M14" s="87">
        <f t="shared" si="16"/>
        <v>18.636402066042379</v>
      </c>
      <c r="N14" s="87">
        <f t="shared" si="16"/>
        <v>0</v>
      </c>
      <c r="O14" s="87">
        <f t="shared" si="16"/>
        <v>0</v>
      </c>
      <c r="P14" s="87">
        <f t="shared" si="16"/>
        <v>21.234491982868761</v>
      </c>
      <c r="Q14" s="87">
        <f t="shared" si="16"/>
        <v>29.36208062130936</v>
      </c>
      <c r="R14" s="87">
        <f t="shared" si="16"/>
        <v>34.23095254205176</v>
      </c>
      <c r="S14" s="87">
        <f t="shared" si="16"/>
        <v>201.06988672128435</v>
      </c>
      <c r="T14" s="87">
        <f t="shared" si="16"/>
        <v>264.66291988464548</v>
      </c>
      <c r="U14" s="87">
        <f t="shared" si="16"/>
        <v>0.97438722699227975</v>
      </c>
      <c r="V14" s="87">
        <f t="shared" si="16"/>
        <v>0</v>
      </c>
      <c r="W14" s="87">
        <f t="shared" si="16"/>
        <v>0</v>
      </c>
      <c r="X14" s="87">
        <f t="shared" si="16"/>
        <v>0.96041541112724194</v>
      </c>
      <c r="Y14" s="87">
        <f t="shared" si="16"/>
        <v>6.0009738270929175E-2</v>
      </c>
      <c r="Z14" s="87">
        <f t="shared" si="16"/>
        <v>1.9948123763904508</v>
      </c>
      <c r="AA14" s="87">
        <f t="shared" si="16"/>
        <v>0</v>
      </c>
      <c r="AB14" s="87">
        <f t="shared" si="16"/>
        <v>0</v>
      </c>
      <c r="AC14" s="87">
        <f t="shared" si="16"/>
        <v>0.42019643596459366</v>
      </c>
      <c r="AD14" s="87">
        <f t="shared" si="16"/>
        <v>0.2424163184099071</v>
      </c>
      <c r="AE14" s="87">
        <f t="shared" si="16"/>
        <v>22.958912819721892</v>
      </c>
      <c r="AF14" s="87">
        <f t="shared" si="16"/>
        <v>303.4840067462913</v>
      </c>
      <c r="AG14" s="87">
        <f t="shared" si="16"/>
        <v>327.10553232038762</v>
      </c>
      <c r="AH14" s="87">
        <f t="shared" si="16"/>
        <v>95892.25829428593</v>
      </c>
    </row>
    <row r="15" spans="1:34" ht="16.5" customHeight="1" x14ac:dyDescent="0.25">
      <c r="A15" s="133"/>
      <c r="B15" s="137" t="s">
        <v>83</v>
      </c>
      <c r="C15" s="29" t="s">
        <v>16</v>
      </c>
      <c r="D15" s="57"/>
      <c r="E15" s="57"/>
      <c r="F15" s="57"/>
      <c r="G15" s="58">
        <v>0</v>
      </c>
      <c r="H15" s="57"/>
      <c r="I15" s="59">
        <v>0</v>
      </c>
      <c r="J15" s="57">
        <v>2262.9044516320687</v>
      </c>
      <c r="K15" s="57"/>
      <c r="L15" s="57"/>
      <c r="M15" s="57"/>
      <c r="N15" s="57"/>
      <c r="O15" s="57"/>
      <c r="P15" s="59">
        <v>2262.9044516320687</v>
      </c>
      <c r="Q15" s="57">
        <v>3.999103814201848</v>
      </c>
      <c r="R15" s="57"/>
      <c r="S15" s="57">
        <v>6.3207014601211614E-2</v>
      </c>
      <c r="T15" s="59">
        <v>4.06231082880306</v>
      </c>
      <c r="U15" s="57"/>
      <c r="V15" s="57"/>
      <c r="W15" s="57"/>
      <c r="X15" s="57"/>
      <c r="Y15" s="57"/>
      <c r="Z15" s="59">
        <v>0</v>
      </c>
      <c r="AA15" s="57"/>
      <c r="AB15" s="57"/>
      <c r="AC15" s="57"/>
      <c r="AD15" s="57"/>
      <c r="AE15" s="57"/>
      <c r="AF15" s="57"/>
      <c r="AG15" s="59">
        <v>0</v>
      </c>
      <c r="AH15" s="58">
        <v>2266.9667624608719</v>
      </c>
    </row>
    <row r="16" spans="1:34" x14ac:dyDescent="0.25">
      <c r="A16" s="133"/>
      <c r="B16" s="138"/>
      <c r="C16" s="29" t="s">
        <v>17</v>
      </c>
      <c r="D16" s="57">
        <v>82.579601371659166</v>
      </c>
      <c r="E16" s="57"/>
      <c r="F16" s="57">
        <v>3.5969417647020427</v>
      </c>
      <c r="G16" s="58">
        <v>86.176543136361204</v>
      </c>
      <c r="H16" s="57"/>
      <c r="I16" s="59">
        <v>86.176543136361204</v>
      </c>
      <c r="J16" s="57"/>
      <c r="K16" s="57">
        <v>44.96917115372721</v>
      </c>
      <c r="L16" s="57"/>
      <c r="M16" s="57"/>
      <c r="N16" s="57"/>
      <c r="O16" s="57">
        <v>1.2211591459075983</v>
      </c>
      <c r="P16" s="59">
        <v>46.190330299634809</v>
      </c>
      <c r="Q16" s="57"/>
      <c r="R16" s="57"/>
      <c r="S16" s="57">
        <v>0.478889479549088</v>
      </c>
      <c r="T16" s="59">
        <v>0.478889479549088</v>
      </c>
      <c r="U16" s="57"/>
      <c r="V16" s="57"/>
      <c r="W16" s="57"/>
      <c r="X16" s="57">
        <v>8.2780340427712956E-2</v>
      </c>
      <c r="Y16" s="57"/>
      <c r="Z16" s="59">
        <v>8.2780340427712956E-2</v>
      </c>
      <c r="AA16" s="57"/>
      <c r="AB16" s="57"/>
      <c r="AC16" s="57"/>
      <c r="AD16" s="57"/>
      <c r="AE16" s="57">
        <v>0.15843532636848914</v>
      </c>
      <c r="AF16" s="57">
        <v>0.18791801354556079</v>
      </c>
      <c r="AG16" s="59">
        <v>0.34635333991404993</v>
      </c>
      <c r="AH16" s="58">
        <v>133.27489659588687</v>
      </c>
    </row>
    <row r="17" spans="1:34" x14ac:dyDescent="0.25">
      <c r="A17" s="133"/>
      <c r="B17" s="138"/>
      <c r="C17" s="29" t="s">
        <v>18</v>
      </c>
      <c r="D17" s="57"/>
      <c r="E17" s="57"/>
      <c r="F17" s="57"/>
      <c r="G17" s="58">
        <v>0</v>
      </c>
      <c r="H17" s="57"/>
      <c r="I17" s="59">
        <v>0</v>
      </c>
      <c r="J17" s="57"/>
      <c r="K17" s="57"/>
      <c r="L17" s="57"/>
      <c r="M17" s="57"/>
      <c r="N17" s="57"/>
      <c r="O17" s="57"/>
      <c r="P17" s="59">
        <v>0</v>
      </c>
      <c r="Q17" s="57"/>
      <c r="R17" s="57"/>
      <c r="S17" s="57"/>
      <c r="T17" s="59">
        <v>0</v>
      </c>
      <c r="U17" s="57"/>
      <c r="V17" s="57"/>
      <c r="W17" s="57"/>
      <c r="X17" s="57"/>
      <c r="Y17" s="57"/>
      <c r="Z17" s="59">
        <v>0</v>
      </c>
      <c r="AA17" s="57"/>
      <c r="AB17" s="57"/>
      <c r="AC17" s="57"/>
      <c r="AD17" s="57"/>
      <c r="AE17" s="57"/>
      <c r="AF17" s="57"/>
      <c r="AG17" s="59">
        <v>0</v>
      </c>
      <c r="AH17" s="58">
        <v>0</v>
      </c>
    </row>
    <row r="18" spans="1:34" x14ac:dyDescent="0.25">
      <c r="A18" s="133"/>
      <c r="B18" s="138"/>
      <c r="C18" s="29" t="s">
        <v>19</v>
      </c>
      <c r="D18" s="57">
        <v>63.327960063177855</v>
      </c>
      <c r="E18" s="57"/>
      <c r="F18" s="57"/>
      <c r="G18" s="58">
        <v>63.327960063177855</v>
      </c>
      <c r="H18" s="57"/>
      <c r="I18" s="59">
        <v>63.327960063177855</v>
      </c>
      <c r="J18" s="57"/>
      <c r="K18" s="57"/>
      <c r="L18" s="57"/>
      <c r="M18" s="57">
        <v>1112.4541404346382</v>
      </c>
      <c r="N18" s="57"/>
      <c r="O18" s="57">
        <v>2.8314204775690226</v>
      </c>
      <c r="P18" s="59">
        <v>1115.2855609122073</v>
      </c>
      <c r="Q18" s="57">
        <v>0.36764667482736957</v>
      </c>
      <c r="R18" s="57">
        <v>0.2127727317706895</v>
      </c>
      <c r="S18" s="57">
        <v>0.89621030636563082</v>
      </c>
      <c r="T18" s="59">
        <v>1.4766297129636898</v>
      </c>
      <c r="U18" s="57"/>
      <c r="V18" s="57"/>
      <c r="W18" s="57"/>
      <c r="X18" s="57"/>
      <c r="Y18" s="57"/>
      <c r="Z18" s="59">
        <v>0</v>
      </c>
      <c r="AA18" s="57"/>
      <c r="AB18" s="57"/>
      <c r="AC18" s="57"/>
      <c r="AD18" s="57"/>
      <c r="AE18" s="57"/>
      <c r="AF18" s="57">
        <v>2.3855296698638773</v>
      </c>
      <c r="AG18" s="59">
        <v>2.3855296698638773</v>
      </c>
      <c r="AH18" s="58">
        <v>1182.4756803582127</v>
      </c>
    </row>
    <row r="19" spans="1:34" x14ac:dyDescent="0.25">
      <c r="A19" s="133"/>
      <c r="B19" s="138"/>
      <c r="C19" s="29" t="s">
        <v>20</v>
      </c>
      <c r="D19" s="57">
        <v>9.1635403054032309</v>
      </c>
      <c r="E19" s="57"/>
      <c r="F19" s="57">
        <v>1.2456724760856399</v>
      </c>
      <c r="G19" s="58">
        <v>10.40921278148887</v>
      </c>
      <c r="H19" s="57"/>
      <c r="I19" s="59">
        <v>10.40921278148887</v>
      </c>
      <c r="J19" s="57"/>
      <c r="K19" s="57"/>
      <c r="L19" s="57"/>
      <c r="M19" s="57"/>
      <c r="N19" s="57">
        <v>464.27565955102227</v>
      </c>
      <c r="O19" s="57">
        <v>0.35095031257819848</v>
      </c>
      <c r="P19" s="59">
        <v>464.62660986360049</v>
      </c>
      <c r="Q19" s="57">
        <v>0.42615245902942844</v>
      </c>
      <c r="R19" s="57"/>
      <c r="S19" s="57">
        <v>0.36069435043171449</v>
      </c>
      <c r="T19" s="59">
        <v>0.78684680946114294</v>
      </c>
      <c r="U19" s="57"/>
      <c r="V19" s="57"/>
      <c r="W19" s="57"/>
      <c r="X19" s="57"/>
      <c r="Y19" s="57">
        <v>0.45920030501588444</v>
      </c>
      <c r="Z19" s="59">
        <v>0.45920030501588444</v>
      </c>
      <c r="AA19" s="57"/>
      <c r="AB19" s="57"/>
      <c r="AC19" s="57">
        <v>3.7833172154185744</v>
      </c>
      <c r="AD19" s="57"/>
      <c r="AE19" s="57"/>
      <c r="AF19" s="57"/>
      <c r="AG19" s="59">
        <v>3.7833172154185744</v>
      </c>
      <c r="AH19" s="58">
        <v>480.06518697498495</v>
      </c>
    </row>
    <row r="20" spans="1:34" x14ac:dyDescent="0.25">
      <c r="A20" s="133"/>
      <c r="B20" s="138"/>
      <c r="C20" s="29" t="s">
        <v>21</v>
      </c>
      <c r="D20" s="57">
        <v>498.26468298211944</v>
      </c>
      <c r="E20" s="57"/>
      <c r="F20" s="57">
        <v>25.69756744551643</v>
      </c>
      <c r="G20" s="58">
        <v>523.96225042763592</v>
      </c>
      <c r="H20" s="57"/>
      <c r="I20" s="59">
        <v>523.96225042763592</v>
      </c>
      <c r="J20" s="57"/>
      <c r="K20" s="57">
        <v>2.0834899318652558</v>
      </c>
      <c r="L20" s="57"/>
      <c r="M20" s="57">
        <v>17.581367195410266</v>
      </c>
      <c r="N20" s="57"/>
      <c r="O20" s="57">
        <v>10953.03481561481</v>
      </c>
      <c r="P20" s="59">
        <v>10972.699672742086</v>
      </c>
      <c r="Q20" s="57">
        <v>13.053678958191352</v>
      </c>
      <c r="R20" s="57">
        <v>0.59555888208498176</v>
      </c>
      <c r="S20" s="57">
        <v>7.3831644146022404</v>
      </c>
      <c r="T20" s="59">
        <v>21.032402254878573</v>
      </c>
      <c r="U20" s="57"/>
      <c r="V20" s="57"/>
      <c r="W20" s="57"/>
      <c r="X20" s="57"/>
      <c r="Y20" s="57"/>
      <c r="Z20" s="59">
        <v>0</v>
      </c>
      <c r="AA20" s="57"/>
      <c r="AB20" s="57"/>
      <c r="AC20" s="57">
        <v>1.2954040785666563</v>
      </c>
      <c r="AD20" s="57"/>
      <c r="AE20" s="57">
        <v>2.0294800253454381</v>
      </c>
      <c r="AF20" s="57">
        <v>1.3856825067081606</v>
      </c>
      <c r="AG20" s="59">
        <v>4.7105666106202548</v>
      </c>
      <c r="AH20" s="58">
        <v>11522.404892035222</v>
      </c>
    </row>
    <row r="21" spans="1:34" ht="15" customHeight="1" x14ac:dyDescent="0.25">
      <c r="A21" s="133"/>
      <c r="B21" s="138"/>
      <c r="C21" s="30" t="s">
        <v>10</v>
      </c>
      <c r="D21" s="88">
        <f>SUM(D15:D20)</f>
        <v>653.33578472235968</v>
      </c>
      <c r="E21" s="88">
        <f t="shared" ref="E21:Z21" si="17">SUM(E15:E20)</f>
        <v>0</v>
      </c>
      <c r="F21" s="88">
        <f t="shared" si="17"/>
        <v>30.540181686304113</v>
      </c>
      <c r="G21" s="88">
        <f t="shared" si="17"/>
        <v>683.87596640866377</v>
      </c>
      <c r="H21" s="88">
        <f t="shared" si="17"/>
        <v>0</v>
      </c>
      <c r="I21" s="88">
        <f t="shared" si="17"/>
        <v>683.87596640866377</v>
      </c>
      <c r="J21" s="88">
        <f t="shared" si="17"/>
        <v>2262.9044516320687</v>
      </c>
      <c r="K21" s="88">
        <f t="shared" si="17"/>
        <v>47.052661085592469</v>
      </c>
      <c r="L21" s="88">
        <f t="shared" si="17"/>
        <v>0</v>
      </c>
      <c r="M21" s="88">
        <f t="shared" si="17"/>
        <v>1130.0355076300484</v>
      </c>
      <c r="N21" s="88">
        <f t="shared" si="17"/>
        <v>464.27565955102227</v>
      </c>
      <c r="O21" s="88">
        <f t="shared" si="17"/>
        <v>10957.438345550865</v>
      </c>
      <c r="P21" s="88">
        <f t="shared" si="17"/>
        <v>14861.706625449599</v>
      </c>
      <c r="Q21" s="88">
        <f t="shared" si="17"/>
        <v>17.846581906249998</v>
      </c>
      <c r="R21" s="88">
        <f t="shared" si="17"/>
        <v>0.80833161385567132</v>
      </c>
      <c r="S21" s="88">
        <f t="shared" si="17"/>
        <v>9.1821655655498855</v>
      </c>
      <c r="T21" s="88">
        <f t="shared" si="17"/>
        <v>27.837079085655553</v>
      </c>
      <c r="U21" s="88">
        <f t="shared" si="17"/>
        <v>0</v>
      </c>
      <c r="V21" s="88">
        <f t="shared" si="17"/>
        <v>0</v>
      </c>
      <c r="W21" s="88">
        <f t="shared" si="17"/>
        <v>0</v>
      </c>
      <c r="X21" s="88">
        <f t="shared" si="17"/>
        <v>8.2780340427712956E-2</v>
      </c>
      <c r="Y21" s="88">
        <f t="shared" si="17"/>
        <v>0.45920030501588444</v>
      </c>
      <c r="Z21" s="88">
        <f t="shared" si="17"/>
        <v>0.54198064544359736</v>
      </c>
      <c r="AA21" s="88">
        <f>SUM(AA15:AA20)</f>
        <v>0</v>
      </c>
      <c r="AB21" s="88">
        <f t="shared" ref="AB21" si="18">SUM(AB15:AB20)</f>
        <v>0</v>
      </c>
      <c r="AC21" s="88">
        <f t="shared" ref="AC21" si="19">SUM(AC15:AC20)</f>
        <v>5.0787212939852306</v>
      </c>
      <c r="AD21" s="88">
        <f t="shared" ref="AD21" si="20">SUM(AD15:AD20)</f>
        <v>0</v>
      </c>
      <c r="AE21" s="88">
        <f t="shared" ref="AE21" si="21">SUM(AE15:AE20)</f>
        <v>2.1879153517139271</v>
      </c>
      <c r="AF21" s="88">
        <f t="shared" ref="AF21" si="22">SUM(AF15:AF20)</f>
        <v>3.959130190117599</v>
      </c>
      <c r="AG21" s="88">
        <f t="shared" ref="AG21" si="23">SUM(AG15:AG20)</f>
        <v>11.225766835816756</v>
      </c>
      <c r="AH21" s="88">
        <f t="shared" ref="AH21" si="24">SUM(AH15:AH20)</f>
        <v>15585.187418425177</v>
      </c>
    </row>
    <row r="22" spans="1:34" x14ac:dyDescent="0.25">
      <c r="A22" s="133"/>
      <c r="B22" s="139" t="s">
        <v>4</v>
      </c>
      <c r="C22" s="31" t="s">
        <v>22</v>
      </c>
      <c r="D22" s="57"/>
      <c r="E22" s="57"/>
      <c r="F22" s="57"/>
      <c r="G22" s="58">
        <v>0</v>
      </c>
      <c r="H22" s="57"/>
      <c r="I22" s="59">
        <v>0</v>
      </c>
      <c r="J22" s="57"/>
      <c r="K22" s="57"/>
      <c r="L22" s="57"/>
      <c r="M22" s="57"/>
      <c r="N22" s="57"/>
      <c r="O22" s="57"/>
      <c r="P22" s="59">
        <v>0</v>
      </c>
      <c r="Q22" s="57">
        <v>443.84786521055628</v>
      </c>
      <c r="R22" s="57"/>
      <c r="S22" s="57">
        <v>2.6770028535054449</v>
      </c>
      <c r="T22" s="59">
        <v>446.52486806406171</v>
      </c>
      <c r="U22" s="57"/>
      <c r="V22" s="57"/>
      <c r="W22" s="57"/>
      <c r="X22" s="57"/>
      <c r="Y22" s="57"/>
      <c r="Z22" s="59">
        <v>0</v>
      </c>
      <c r="AA22" s="57"/>
      <c r="AB22" s="57"/>
      <c r="AC22" s="57"/>
      <c r="AD22" s="57"/>
      <c r="AE22" s="57"/>
      <c r="AF22" s="57"/>
      <c r="AG22" s="59">
        <v>0</v>
      </c>
      <c r="AH22" s="58">
        <v>446.52486806406171</v>
      </c>
    </row>
    <row r="23" spans="1:34" x14ac:dyDescent="0.25">
      <c r="A23" s="133"/>
      <c r="B23" s="139"/>
      <c r="C23" s="31" t="s">
        <v>23</v>
      </c>
      <c r="D23" s="57"/>
      <c r="E23" s="57"/>
      <c r="F23" s="57"/>
      <c r="G23" s="58">
        <v>0</v>
      </c>
      <c r="H23" s="57"/>
      <c r="I23" s="59">
        <v>0</v>
      </c>
      <c r="J23" s="57"/>
      <c r="K23" s="57"/>
      <c r="L23" s="57"/>
      <c r="M23" s="57"/>
      <c r="N23" s="57"/>
      <c r="O23" s="57"/>
      <c r="P23" s="59">
        <v>0</v>
      </c>
      <c r="Q23" s="57"/>
      <c r="R23" s="57">
        <v>2925.720124256653</v>
      </c>
      <c r="S23" s="57">
        <v>0.70482071865321361</v>
      </c>
      <c r="T23" s="59">
        <v>2926.4249449753061</v>
      </c>
      <c r="U23" s="57"/>
      <c r="V23" s="57"/>
      <c r="W23" s="57"/>
      <c r="X23" s="57"/>
      <c r="Y23" s="57"/>
      <c r="Z23" s="59">
        <v>0</v>
      </c>
      <c r="AA23" s="57"/>
      <c r="AB23" s="57"/>
      <c r="AC23" s="57"/>
      <c r="AD23" s="57"/>
      <c r="AE23" s="57"/>
      <c r="AF23" s="57"/>
      <c r="AG23" s="59">
        <v>0</v>
      </c>
      <c r="AH23" s="58">
        <v>2926.4249449753061</v>
      </c>
    </row>
    <row r="24" spans="1:34" x14ac:dyDescent="0.25">
      <c r="A24" s="133"/>
      <c r="B24" s="139"/>
      <c r="C24" s="31" t="s">
        <v>24</v>
      </c>
      <c r="D24" s="60"/>
      <c r="E24" s="60"/>
      <c r="F24" s="60"/>
      <c r="G24" s="58">
        <v>0</v>
      </c>
      <c r="H24" s="60"/>
      <c r="I24" s="59">
        <v>0</v>
      </c>
      <c r="J24" s="60"/>
      <c r="K24" s="60"/>
      <c r="L24" s="60"/>
      <c r="M24" s="60"/>
      <c r="N24" s="60"/>
      <c r="O24" s="60"/>
      <c r="P24" s="59">
        <v>0</v>
      </c>
      <c r="Q24" s="60">
        <v>0.30967713895994237</v>
      </c>
      <c r="R24" s="60">
        <v>7.9090052245845865E-2</v>
      </c>
      <c r="S24" s="60">
        <v>1502.7313876128849</v>
      </c>
      <c r="T24" s="59">
        <v>1503.1201548040906</v>
      </c>
      <c r="U24" s="60"/>
      <c r="V24" s="60"/>
      <c r="W24" s="60"/>
      <c r="X24" s="60"/>
      <c r="Y24" s="60"/>
      <c r="Z24" s="59">
        <v>0</v>
      </c>
      <c r="AA24" s="60"/>
      <c r="AB24" s="60"/>
      <c r="AC24" s="60"/>
      <c r="AD24" s="60"/>
      <c r="AE24" s="60"/>
      <c r="AF24" s="60"/>
      <c r="AG24" s="59">
        <v>0</v>
      </c>
      <c r="AH24" s="58">
        <v>1503.1201548040906</v>
      </c>
    </row>
    <row r="25" spans="1:34" ht="15" customHeight="1" x14ac:dyDescent="0.25">
      <c r="A25" s="133"/>
      <c r="B25" s="139"/>
      <c r="C25" s="32" t="s">
        <v>10</v>
      </c>
      <c r="D25" s="91">
        <f>SUM(D22:D24)</f>
        <v>0</v>
      </c>
      <c r="E25" s="91">
        <f t="shared" ref="E25:AH25" si="25">SUM(E22:E24)</f>
        <v>0</v>
      </c>
      <c r="F25" s="91">
        <f t="shared" si="25"/>
        <v>0</v>
      </c>
      <c r="G25" s="91">
        <f t="shared" si="25"/>
        <v>0</v>
      </c>
      <c r="H25" s="91">
        <f t="shared" si="25"/>
        <v>0</v>
      </c>
      <c r="I25" s="91">
        <f t="shared" si="25"/>
        <v>0</v>
      </c>
      <c r="J25" s="91">
        <f t="shared" si="25"/>
        <v>0</v>
      </c>
      <c r="K25" s="91">
        <f t="shared" si="25"/>
        <v>0</v>
      </c>
      <c r="L25" s="91">
        <f t="shared" si="25"/>
        <v>0</v>
      </c>
      <c r="M25" s="91">
        <f t="shared" si="25"/>
        <v>0</v>
      </c>
      <c r="N25" s="91">
        <f t="shared" si="25"/>
        <v>0</v>
      </c>
      <c r="O25" s="91">
        <f t="shared" si="25"/>
        <v>0</v>
      </c>
      <c r="P25" s="91">
        <f t="shared" si="25"/>
        <v>0</v>
      </c>
      <c r="Q25" s="91">
        <f t="shared" si="25"/>
        <v>444.15754234951623</v>
      </c>
      <c r="R25" s="91">
        <f t="shared" si="25"/>
        <v>2925.7992143088986</v>
      </c>
      <c r="S25" s="91">
        <f t="shared" si="25"/>
        <v>1506.1132111850436</v>
      </c>
      <c r="T25" s="91">
        <f t="shared" si="25"/>
        <v>4876.0699678434585</v>
      </c>
      <c r="U25" s="91">
        <f t="shared" si="25"/>
        <v>0</v>
      </c>
      <c r="V25" s="91">
        <f t="shared" si="25"/>
        <v>0</v>
      </c>
      <c r="W25" s="91">
        <f t="shared" si="25"/>
        <v>0</v>
      </c>
      <c r="X25" s="91">
        <f t="shared" si="25"/>
        <v>0</v>
      </c>
      <c r="Y25" s="91">
        <f t="shared" si="25"/>
        <v>0</v>
      </c>
      <c r="Z25" s="91">
        <f t="shared" si="25"/>
        <v>0</v>
      </c>
      <c r="AA25" s="91">
        <f t="shared" si="25"/>
        <v>0</v>
      </c>
      <c r="AB25" s="91">
        <f t="shared" si="25"/>
        <v>0</v>
      </c>
      <c r="AC25" s="91">
        <f t="shared" si="25"/>
        <v>0</v>
      </c>
      <c r="AD25" s="91">
        <f t="shared" si="25"/>
        <v>0</v>
      </c>
      <c r="AE25" s="91">
        <f t="shared" si="25"/>
        <v>0</v>
      </c>
      <c r="AF25" s="91">
        <f t="shared" si="25"/>
        <v>0</v>
      </c>
      <c r="AG25" s="91">
        <f t="shared" si="25"/>
        <v>0</v>
      </c>
      <c r="AH25" s="91">
        <f t="shared" si="25"/>
        <v>4876.0699678434585</v>
      </c>
    </row>
    <row r="26" spans="1:34" x14ac:dyDescent="0.25">
      <c r="A26" s="133"/>
      <c r="B26" s="140" t="s">
        <v>5</v>
      </c>
      <c r="C26" s="33" t="s">
        <v>25</v>
      </c>
      <c r="D26" s="57">
        <v>64.858447220441093</v>
      </c>
      <c r="E26" s="57"/>
      <c r="F26" s="57">
        <v>0.20865720023205228</v>
      </c>
      <c r="G26" s="58">
        <v>65.067104420673147</v>
      </c>
      <c r="H26" s="57"/>
      <c r="I26" s="59">
        <v>65.067104420673147</v>
      </c>
      <c r="J26" s="57"/>
      <c r="K26" s="57"/>
      <c r="L26" s="57"/>
      <c r="M26" s="57"/>
      <c r="N26" s="57"/>
      <c r="O26" s="57"/>
      <c r="P26" s="59">
        <v>0</v>
      </c>
      <c r="Q26" s="57">
        <v>1.9976927275388523</v>
      </c>
      <c r="R26" s="57">
        <v>8.0831063850943755E-2</v>
      </c>
      <c r="S26" s="57">
        <v>0.81590719177855708</v>
      </c>
      <c r="T26" s="59">
        <v>2.8944309831683532</v>
      </c>
      <c r="U26" s="57">
        <v>24601.439499221182</v>
      </c>
      <c r="V26" s="57"/>
      <c r="W26" s="57">
        <v>24.693426946004966</v>
      </c>
      <c r="X26" s="57">
        <v>457.66830558442558</v>
      </c>
      <c r="Y26" s="57"/>
      <c r="Z26" s="59">
        <v>25083.801231751611</v>
      </c>
      <c r="AA26" s="57"/>
      <c r="AB26" s="57"/>
      <c r="AC26" s="57"/>
      <c r="AD26" s="57"/>
      <c r="AE26" s="57">
        <v>3.3941540766084413</v>
      </c>
      <c r="AF26" s="57">
        <v>0.13414095234560111</v>
      </c>
      <c r="AG26" s="59">
        <v>3.5282950289540422</v>
      </c>
      <c r="AH26" s="58">
        <v>25155.291062184406</v>
      </c>
    </row>
    <row r="27" spans="1:34" x14ac:dyDescent="0.25">
      <c r="A27" s="133"/>
      <c r="B27" s="140"/>
      <c r="C27" s="33" t="s">
        <v>26</v>
      </c>
      <c r="D27" s="57"/>
      <c r="E27" s="57"/>
      <c r="F27" s="57"/>
      <c r="G27" s="58">
        <v>0</v>
      </c>
      <c r="H27" s="57"/>
      <c r="I27" s="59">
        <v>0</v>
      </c>
      <c r="J27" s="57"/>
      <c r="K27" s="57"/>
      <c r="L27" s="57"/>
      <c r="M27" s="57"/>
      <c r="N27" s="57"/>
      <c r="O27" s="57"/>
      <c r="P27" s="59">
        <v>0</v>
      </c>
      <c r="Q27" s="57"/>
      <c r="R27" s="57"/>
      <c r="S27" s="57"/>
      <c r="T27" s="59">
        <v>0</v>
      </c>
      <c r="U27" s="57"/>
      <c r="V27" s="57">
        <v>250.63593128415584</v>
      </c>
      <c r="W27" s="57"/>
      <c r="X27" s="57"/>
      <c r="Y27" s="57"/>
      <c r="Z27" s="59">
        <v>250.63593128415584</v>
      </c>
      <c r="AA27" s="57"/>
      <c r="AB27" s="57"/>
      <c r="AC27" s="57"/>
      <c r="AD27" s="57"/>
      <c r="AE27" s="57"/>
      <c r="AF27" s="57"/>
      <c r="AG27" s="59">
        <v>0</v>
      </c>
      <c r="AH27" s="58">
        <v>250.63593128415584</v>
      </c>
    </row>
    <row r="28" spans="1:34" x14ac:dyDescent="0.25">
      <c r="A28" s="133"/>
      <c r="B28" s="140"/>
      <c r="C28" s="33" t="s">
        <v>27</v>
      </c>
      <c r="D28" s="57">
        <v>46.948777643893642</v>
      </c>
      <c r="E28" s="57"/>
      <c r="F28" s="57"/>
      <c r="G28" s="58">
        <v>46.948777643893642</v>
      </c>
      <c r="H28" s="57"/>
      <c r="I28" s="59">
        <v>46.948777643893642</v>
      </c>
      <c r="J28" s="57"/>
      <c r="K28" s="57"/>
      <c r="L28" s="57"/>
      <c r="M28" s="57"/>
      <c r="N28" s="57"/>
      <c r="O28" s="57"/>
      <c r="P28" s="59">
        <v>0</v>
      </c>
      <c r="Q28" s="57"/>
      <c r="R28" s="57"/>
      <c r="S28" s="57">
        <v>0.19404473829179145</v>
      </c>
      <c r="T28" s="59">
        <v>0.19404473829179145</v>
      </c>
      <c r="U28" s="57">
        <v>0.25540595759375662</v>
      </c>
      <c r="V28" s="57"/>
      <c r="W28" s="57">
        <v>575.83644737837039</v>
      </c>
      <c r="X28" s="57">
        <v>47.82513275364326</v>
      </c>
      <c r="Y28" s="57"/>
      <c r="Z28" s="59">
        <v>623.91698608960746</v>
      </c>
      <c r="AA28" s="57"/>
      <c r="AB28" s="57"/>
      <c r="AC28" s="57">
        <v>0.13071196864146226</v>
      </c>
      <c r="AD28" s="57"/>
      <c r="AE28" s="57"/>
      <c r="AF28" s="57"/>
      <c r="AG28" s="59">
        <v>0.13071196864146226</v>
      </c>
      <c r="AH28" s="58">
        <v>671.1905204404344</v>
      </c>
    </row>
    <row r="29" spans="1:34" x14ac:dyDescent="0.25">
      <c r="A29" s="133"/>
      <c r="B29" s="140"/>
      <c r="C29" s="33" t="s">
        <v>28</v>
      </c>
      <c r="D29" s="57">
        <v>416.61263143401715</v>
      </c>
      <c r="E29" s="57"/>
      <c r="F29" s="57">
        <v>4.6235372831443168E-2</v>
      </c>
      <c r="G29" s="58">
        <v>416.65886680684861</v>
      </c>
      <c r="H29" s="57">
        <v>1.3877180305562964</v>
      </c>
      <c r="I29" s="59">
        <v>418.04658483740491</v>
      </c>
      <c r="J29" s="57"/>
      <c r="K29" s="57"/>
      <c r="L29" s="57"/>
      <c r="M29" s="57"/>
      <c r="N29" s="57"/>
      <c r="O29" s="57"/>
      <c r="P29" s="59">
        <v>0</v>
      </c>
      <c r="Q29" s="57">
        <v>0.66203810479663128</v>
      </c>
      <c r="R29" s="57"/>
      <c r="S29" s="57">
        <v>3.7994890608062014E-2</v>
      </c>
      <c r="T29" s="59">
        <v>0.70003299540469333</v>
      </c>
      <c r="U29" s="57"/>
      <c r="V29" s="57"/>
      <c r="W29" s="57">
        <v>13.576119576945512</v>
      </c>
      <c r="X29" s="57">
        <v>7685.6266184655851</v>
      </c>
      <c r="Y29" s="57"/>
      <c r="Z29" s="59">
        <v>7699.2027380425307</v>
      </c>
      <c r="AA29" s="57"/>
      <c r="AB29" s="57"/>
      <c r="AC29" s="57"/>
      <c r="AD29" s="57"/>
      <c r="AE29" s="57">
        <v>1.6227411543346013</v>
      </c>
      <c r="AF29" s="57">
        <v>1.6166481897280406E-2</v>
      </c>
      <c r="AG29" s="59">
        <v>1.6389076362318817</v>
      </c>
      <c r="AH29" s="58">
        <v>8119.5882635115722</v>
      </c>
    </row>
    <row r="30" spans="1:34" x14ac:dyDescent="0.25">
      <c r="A30" s="133"/>
      <c r="B30" s="140"/>
      <c r="C30" s="33" t="s">
        <v>29</v>
      </c>
      <c r="D30" s="57"/>
      <c r="E30" s="57"/>
      <c r="F30" s="57"/>
      <c r="G30" s="58">
        <v>0</v>
      </c>
      <c r="H30" s="57"/>
      <c r="I30" s="59">
        <v>0</v>
      </c>
      <c r="J30" s="57"/>
      <c r="K30" s="57"/>
      <c r="L30" s="57"/>
      <c r="M30" s="57"/>
      <c r="N30" s="57"/>
      <c r="O30" s="57"/>
      <c r="P30" s="59">
        <v>0</v>
      </c>
      <c r="Q30" s="57"/>
      <c r="R30" s="57"/>
      <c r="S30" s="57"/>
      <c r="T30" s="59">
        <v>0</v>
      </c>
      <c r="U30" s="57"/>
      <c r="V30" s="57"/>
      <c r="W30" s="57"/>
      <c r="X30" s="57"/>
      <c r="Y30" s="57">
        <v>363.92991128477007</v>
      </c>
      <c r="Z30" s="59">
        <v>363.92991128477007</v>
      </c>
      <c r="AA30" s="57"/>
      <c r="AB30" s="57"/>
      <c r="AC30" s="57">
        <v>11.871742279286094</v>
      </c>
      <c r="AD30" s="57"/>
      <c r="AE30" s="57">
        <v>1.5822336583994279E-2</v>
      </c>
      <c r="AF30" s="57">
        <v>0.10903207710086688</v>
      </c>
      <c r="AG30" s="59">
        <v>11.996596692970956</v>
      </c>
      <c r="AH30" s="58">
        <v>375.92650797774104</v>
      </c>
    </row>
    <row r="31" spans="1:34" ht="15" customHeight="1" x14ac:dyDescent="0.25">
      <c r="A31" s="133"/>
      <c r="B31" s="140"/>
      <c r="C31" s="34" t="s">
        <v>10</v>
      </c>
      <c r="D31" s="92">
        <f>SUM(D26:D30)</f>
        <v>528.41985629835187</v>
      </c>
      <c r="E31" s="92">
        <f t="shared" ref="E31:AH31" si="26">SUM(E26:E30)</f>
        <v>0</v>
      </c>
      <c r="F31" s="92">
        <f t="shared" si="26"/>
        <v>0.25489257306349544</v>
      </c>
      <c r="G31" s="92">
        <f t="shared" si="26"/>
        <v>528.67474887141543</v>
      </c>
      <c r="H31" s="92">
        <f t="shared" si="26"/>
        <v>1.3877180305562964</v>
      </c>
      <c r="I31" s="92">
        <f t="shared" si="26"/>
        <v>530.06246690197167</v>
      </c>
      <c r="J31" s="92">
        <f t="shared" si="26"/>
        <v>0</v>
      </c>
      <c r="K31" s="92">
        <f t="shared" si="26"/>
        <v>0</v>
      </c>
      <c r="L31" s="92">
        <f t="shared" si="26"/>
        <v>0</v>
      </c>
      <c r="M31" s="92">
        <f t="shared" si="26"/>
        <v>0</v>
      </c>
      <c r="N31" s="92">
        <f t="shared" si="26"/>
        <v>0</v>
      </c>
      <c r="O31" s="92">
        <f t="shared" si="26"/>
        <v>0</v>
      </c>
      <c r="P31" s="92">
        <f t="shared" si="26"/>
        <v>0</v>
      </c>
      <c r="Q31" s="92">
        <f t="shared" si="26"/>
        <v>2.6597308323354838</v>
      </c>
      <c r="R31" s="92">
        <f t="shared" si="26"/>
        <v>8.0831063850943755E-2</v>
      </c>
      <c r="S31" s="92">
        <f t="shared" si="26"/>
        <v>1.0479468206784106</v>
      </c>
      <c r="T31" s="92">
        <f t="shared" si="26"/>
        <v>3.7885087168648379</v>
      </c>
      <c r="U31" s="92">
        <f t="shared" si="26"/>
        <v>24601.694905178774</v>
      </c>
      <c r="V31" s="92">
        <f t="shared" si="26"/>
        <v>250.63593128415584</v>
      </c>
      <c r="W31" s="92">
        <f t="shared" si="26"/>
        <v>614.10599390132086</v>
      </c>
      <c r="X31" s="92">
        <f t="shared" si="26"/>
        <v>8191.1200568036538</v>
      </c>
      <c r="Y31" s="92">
        <f t="shared" si="26"/>
        <v>363.92991128477007</v>
      </c>
      <c r="Z31" s="92">
        <f t="shared" si="26"/>
        <v>34021.486798452679</v>
      </c>
      <c r="AA31" s="92">
        <f t="shared" si="26"/>
        <v>0</v>
      </c>
      <c r="AB31" s="92">
        <f t="shared" si="26"/>
        <v>0</v>
      </c>
      <c r="AC31" s="92">
        <f t="shared" si="26"/>
        <v>12.002454247927556</v>
      </c>
      <c r="AD31" s="92">
        <f t="shared" si="26"/>
        <v>0</v>
      </c>
      <c r="AE31" s="92">
        <f t="shared" si="26"/>
        <v>5.0327175675270368</v>
      </c>
      <c r="AF31" s="92">
        <f t="shared" si="26"/>
        <v>0.25933951134374839</v>
      </c>
      <c r="AG31" s="92">
        <f t="shared" si="26"/>
        <v>17.294511326798343</v>
      </c>
      <c r="AH31" s="92">
        <f t="shared" si="26"/>
        <v>34572.632285398307</v>
      </c>
    </row>
    <row r="32" spans="1:34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v>0</v>
      </c>
      <c r="H32" s="57"/>
      <c r="I32" s="59">
        <v>0</v>
      </c>
      <c r="J32" s="57"/>
      <c r="K32" s="57"/>
      <c r="L32" s="57"/>
      <c r="M32" s="57"/>
      <c r="N32" s="57"/>
      <c r="O32" s="57"/>
      <c r="P32" s="59">
        <v>0</v>
      </c>
      <c r="Q32" s="57"/>
      <c r="R32" s="57"/>
      <c r="S32" s="57"/>
      <c r="T32" s="59">
        <v>0</v>
      </c>
      <c r="U32" s="57"/>
      <c r="V32" s="57"/>
      <c r="W32" s="57"/>
      <c r="X32" s="57"/>
      <c r="Y32" s="57"/>
      <c r="Z32" s="59">
        <v>0</v>
      </c>
      <c r="AA32" s="57">
        <v>97.729292178693413</v>
      </c>
      <c r="AB32" s="57"/>
      <c r="AC32" s="57"/>
      <c r="AD32" s="57"/>
      <c r="AE32" s="57"/>
      <c r="AF32" s="57"/>
      <c r="AG32" s="59">
        <v>0</v>
      </c>
      <c r="AH32" s="58">
        <v>97.729292178693413</v>
      </c>
    </row>
    <row r="33" spans="1:47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v>0</v>
      </c>
      <c r="H33" s="57"/>
      <c r="I33" s="59">
        <v>0</v>
      </c>
      <c r="J33" s="57"/>
      <c r="K33" s="57"/>
      <c r="L33" s="57"/>
      <c r="M33" s="57"/>
      <c r="N33" s="57"/>
      <c r="O33" s="57"/>
      <c r="P33" s="59">
        <v>0</v>
      </c>
      <c r="Q33" s="57"/>
      <c r="R33" s="57"/>
      <c r="S33" s="57"/>
      <c r="T33" s="59">
        <v>0</v>
      </c>
      <c r="U33" s="57"/>
      <c r="V33" s="57"/>
      <c r="W33" s="57"/>
      <c r="X33" s="57"/>
      <c r="Y33" s="57"/>
      <c r="Z33" s="59">
        <v>0</v>
      </c>
      <c r="AA33" s="57"/>
      <c r="AB33" s="57"/>
      <c r="AC33" s="57"/>
      <c r="AD33" s="57"/>
      <c r="AE33" s="57"/>
      <c r="AF33" s="57"/>
      <c r="AG33" s="59">
        <v>0</v>
      </c>
      <c r="AH33" s="58">
        <v>0</v>
      </c>
    </row>
    <row r="34" spans="1:47" ht="16.5" customHeight="1" x14ac:dyDescent="0.25">
      <c r="A34" s="133"/>
      <c r="B34" s="141" t="s">
        <v>85</v>
      </c>
      <c r="C34" s="37" t="s">
        <v>33</v>
      </c>
      <c r="D34" s="57">
        <v>0.54539513546862295</v>
      </c>
      <c r="E34" s="57"/>
      <c r="F34" s="57"/>
      <c r="G34" s="58">
        <v>0.54539513546862295</v>
      </c>
      <c r="H34" s="57">
        <v>1.0450770952031829</v>
      </c>
      <c r="I34" s="59">
        <v>1.5904722306718058</v>
      </c>
      <c r="J34" s="57"/>
      <c r="K34" s="57"/>
      <c r="L34" s="57"/>
      <c r="M34" s="57"/>
      <c r="N34" s="57"/>
      <c r="O34" s="57"/>
      <c r="P34" s="59">
        <v>0</v>
      </c>
      <c r="Q34" s="57"/>
      <c r="R34" s="57"/>
      <c r="S34" s="57"/>
      <c r="T34" s="59">
        <v>0</v>
      </c>
      <c r="U34" s="57"/>
      <c r="V34" s="57"/>
      <c r="W34" s="57"/>
      <c r="X34" s="57"/>
      <c r="Y34" s="57"/>
      <c r="Z34" s="59">
        <v>0</v>
      </c>
      <c r="AA34" s="57"/>
      <c r="AB34" s="57"/>
      <c r="AC34" s="57">
        <v>367.35354852879601</v>
      </c>
      <c r="AD34" s="57"/>
      <c r="AE34" s="57"/>
      <c r="AF34" s="57">
        <v>68.839355973451319</v>
      </c>
      <c r="AG34" s="59">
        <v>436.1929045022473</v>
      </c>
      <c r="AH34" s="58">
        <v>437.78337673291912</v>
      </c>
    </row>
    <row r="35" spans="1:47" x14ac:dyDescent="0.25">
      <c r="A35" s="133"/>
      <c r="B35" s="142"/>
      <c r="C35" s="37" t="s">
        <v>34</v>
      </c>
      <c r="D35" s="57">
        <v>2.862960915882911</v>
      </c>
      <c r="E35" s="57"/>
      <c r="F35" s="57">
        <v>8.9893484593885284E-2</v>
      </c>
      <c r="G35" s="58">
        <v>2.9528544004767965</v>
      </c>
      <c r="H35" s="57"/>
      <c r="I35" s="59">
        <v>2.9528544004767965</v>
      </c>
      <c r="J35" s="57"/>
      <c r="K35" s="57"/>
      <c r="L35" s="57"/>
      <c r="M35" s="57"/>
      <c r="N35" s="57"/>
      <c r="O35" s="57"/>
      <c r="P35" s="59">
        <v>0</v>
      </c>
      <c r="Q35" s="57">
        <v>0.27690362859633322</v>
      </c>
      <c r="R35" s="57"/>
      <c r="S35" s="57">
        <v>6.8265739128095859</v>
      </c>
      <c r="T35" s="59">
        <v>7.103477541405919</v>
      </c>
      <c r="U35" s="57"/>
      <c r="V35" s="57"/>
      <c r="W35" s="57"/>
      <c r="X35" s="57"/>
      <c r="Y35" s="57">
        <v>18.241245377088504</v>
      </c>
      <c r="Z35" s="59">
        <v>18.241245377088504</v>
      </c>
      <c r="AA35" s="57"/>
      <c r="AB35" s="57"/>
      <c r="AC35" s="57"/>
      <c r="AD35" s="57">
        <v>857.86802715975068</v>
      </c>
      <c r="AE35" s="57">
        <v>0.45779630466898535</v>
      </c>
      <c r="AF35" s="57">
        <v>1.503253846869979</v>
      </c>
      <c r="AG35" s="59">
        <v>859.82907731128955</v>
      </c>
      <c r="AH35" s="58">
        <v>888.12665463026076</v>
      </c>
    </row>
    <row r="36" spans="1:47" x14ac:dyDescent="0.25">
      <c r="A36" s="133"/>
      <c r="B36" s="142"/>
      <c r="C36" s="37" t="s">
        <v>35</v>
      </c>
      <c r="D36" s="57">
        <v>1.5762868820494704</v>
      </c>
      <c r="E36" s="57"/>
      <c r="F36" s="57">
        <v>0.72174509731602865</v>
      </c>
      <c r="G36" s="58">
        <v>2.2980319793654989</v>
      </c>
      <c r="H36" s="57"/>
      <c r="I36" s="59">
        <v>2.2980319793654989</v>
      </c>
      <c r="J36" s="57"/>
      <c r="K36" s="57"/>
      <c r="L36" s="57"/>
      <c r="M36" s="57"/>
      <c r="N36" s="57"/>
      <c r="O36" s="57"/>
      <c r="P36" s="59">
        <v>0</v>
      </c>
      <c r="Q36" s="57">
        <v>1.4938942810630693E-2</v>
      </c>
      <c r="R36" s="57"/>
      <c r="S36" s="57">
        <v>2.0042874175584136E-2</v>
      </c>
      <c r="T36" s="59">
        <v>3.4981816986214831E-2</v>
      </c>
      <c r="U36" s="57"/>
      <c r="V36" s="57"/>
      <c r="W36" s="57"/>
      <c r="X36" s="57"/>
      <c r="Y36" s="57"/>
      <c r="Z36" s="59">
        <v>0</v>
      </c>
      <c r="AA36" s="57"/>
      <c r="AB36" s="57"/>
      <c r="AC36" s="57">
        <v>2.163274011974696E-2</v>
      </c>
      <c r="AD36" s="57">
        <v>0.1800718696751574</v>
      </c>
      <c r="AE36" s="57">
        <v>3868.2193377451172</v>
      </c>
      <c r="AF36" s="57">
        <v>8.0895892224199049</v>
      </c>
      <c r="AG36" s="59">
        <v>3876.5106315773319</v>
      </c>
      <c r="AH36" s="58">
        <v>3878.8436453736836</v>
      </c>
    </row>
    <row r="37" spans="1:47" x14ac:dyDescent="0.25">
      <c r="A37" s="133"/>
      <c r="B37" s="142"/>
      <c r="C37" s="37" t="s">
        <v>36</v>
      </c>
      <c r="D37" s="57">
        <v>50.394358380457383</v>
      </c>
      <c r="E37" s="57"/>
      <c r="F37" s="57">
        <v>0.51792515310286835</v>
      </c>
      <c r="G37" s="58">
        <v>50.912283533560249</v>
      </c>
      <c r="H37" s="57">
        <v>33.863629654081976</v>
      </c>
      <c r="I37" s="59">
        <v>84.775913187642232</v>
      </c>
      <c r="J37" s="57"/>
      <c r="K37" s="57"/>
      <c r="L37" s="57"/>
      <c r="M37" s="57">
        <v>0.37646873283374538</v>
      </c>
      <c r="N37" s="57">
        <v>5.322077175918067E-2</v>
      </c>
      <c r="O37" s="57"/>
      <c r="P37" s="59">
        <v>0.42968950459292604</v>
      </c>
      <c r="Q37" s="57">
        <v>0.50471069009461533</v>
      </c>
      <c r="R37" s="57">
        <v>0.58613546476808687</v>
      </c>
      <c r="S37" s="57">
        <v>0.93299737492431278</v>
      </c>
      <c r="T37" s="59">
        <v>2.023843529787015</v>
      </c>
      <c r="U37" s="57"/>
      <c r="V37" s="57"/>
      <c r="W37" s="57"/>
      <c r="X37" s="57"/>
      <c r="Y37" s="57">
        <v>1.1896935153973678</v>
      </c>
      <c r="Z37" s="59">
        <v>1.1896935153973678</v>
      </c>
      <c r="AA37" s="57"/>
      <c r="AB37" s="57"/>
      <c r="AC37" s="57">
        <v>1.8566287476797287</v>
      </c>
      <c r="AD37" s="57"/>
      <c r="AE37" s="57">
        <v>0.79818674144665869</v>
      </c>
      <c r="AF37" s="57">
        <v>6669.2951222195388</v>
      </c>
      <c r="AG37" s="59">
        <v>6671.9499377086649</v>
      </c>
      <c r="AH37" s="58">
        <v>6760.3690774460838</v>
      </c>
    </row>
    <row r="38" spans="1:47" ht="15" customHeight="1" x14ac:dyDescent="0.25">
      <c r="A38" s="133"/>
      <c r="B38" s="142"/>
      <c r="C38" s="38" t="s">
        <v>10</v>
      </c>
      <c r="D38" s="93">
        <f>SUM(D34:D37)</f>
        <v>55.379001313858389</v>
      </c>
      <c r="E38" s="93">
        <f t="shared" ref="E38:P38" si="27">SUM(E34:E37)</f>
        <v>0</v>
      </c>
      <c r="F38" s="93">
        <f t="shared" si="27"/>
        <v>1.3295637350127822</v>
      </c>
      <c r="G38" s="93">
        <f t="shared" si="27"/>
        <v>56.708565048871165</v>
      </c>
      <c r="H38" s="93">
        <f t="shared" si="27"/>
        <v>34.908706749285159</v>
      </c>
      <c r="I38" s="93">
        <f t="shared" si="27"/>
        <v>91.617271798156338</v>
      </c>
      <c r="J38" s="93">
        <f t="shared" si="27"/>
        <v>0</v>
      </c>
      <c r="K38" s="93">
        <f t="shared" si="27"/>
        <v>0</v>
      </c>
      <c r="L38" s="93">
        <f t="shared" si="27"/>
        <v>0</v>
      </c>
      <c r="M38" s="93">
        <f t="shared" si="27"/>
        <v>0.37646873283374538</v>
      </c>
      <c r="N38" s="93">
        <f t="shared" si="27"/>
        <v>5.322077175918067E-2</v>
      </c>
      <c r="O38" s="93">
        <f t="shared" si="27"/>
        <v>0</v>
      </c>
      <c r="P38" s="93">
        <f t="shared" si="27"/>
        <v>0.42968950459292604</v>
      </c>
      <c r="Q38" s="93">
        <f>SUM(Q34:Q37)</f>
        <v>0.79655326150157924</v>
      </c>
      <c r="R38" s="93">
        <f t="shared" ref="R38:AU38" si="28">SUM(R34:R37)</f>
        <v>0.58613546476808687</v>
      </c>
      <c r="S38" s="93">
        <f t="shared" si="28"/>
        <v>7.7796141619094836</v>
      </c>
      <c r="T38" s="93">
        <f t="shared" si="28"/>
        <v>9.1623028881791484</v>
      </c>
      <c r="U38" s="93">
        <f t="shared" si="28"/>
        <v>0</v>
      </c>
      <c r="V38" s="93">
        <f t="shared" si="28"/>
        <v>0</v>
      </c>
      <c r="W38" s="93">
        <f t="shared" si="28"/>
        <v>0</v>
      </c>
      <c r="X38" s="93">
        <f t="shared" si="28"/>
        <v>0</v>
      </c>
      <c r="Y38" s="93">
        <f t="shared" si="28"/>
        <v>19.430938892485873</v>
      </c>
      <c r="Z38" s="93">
        <f t="shared" si="28"/>
        <v>19.430938892485873</v>
      </c>
      <c r="AA38" s="93">
        <f t="shared" si="28"/>
        <v>0</v>
      </c>
      <c r="AB38" s="93">
        <f t="shared" si="28"/>
        <v>0</v>
      </c>
      <c r="AC38" s="93">
        <f t="shared" si="28"/>
        <v>369.23181001659549</v>
      </c>
      <c r="AD38" s="93">
        <f t="shared" si="28"/>
        <v>858.04809902942588</v>
      </c>
      <c r="AE38" s="93">
        <f t="shared" si="28"/>
        <v>3869.4753207912327</v>
      </c>
      <c r="AF38" s="93">
        <f t="shared" si="28"/>
        <v>6747.7273212622804</v>
      </c>
      <c r="AG38" s="93">
        <f t="shared" si="28"/>
        <v>11844.482551099534</v>
      </c>
      <c r="AH38" s="98">
        <f t="shared" si="28"/>
        <v>11965.122754182947</v>
      </c>
      <c r="AI38" s="99">
        <f t="shared" si="28"/>
        <v>0</v>
      </c>
      <c r="AJ38" s="99">
        <f t="shared" si="28"/>
        <v>0</v>
      </c>
      <c r="AK38" s="99">
        <f t="shared" si="28"/>
        <v>0</v>
      </c>
      <c r="AL38" s="99">
        <f t="shared" si="28"/>
        <v>0</v>
      </c>
      <c r="AM38" s="99">
        <f t="shared" si="28"/>
        <v>0</v>
      </c>
      <c r="AN38" s="99">
        <f t="shared" si="28"/>
        <v>0</v>
      </c>
      <c r="AO38" s="99">
        <f t="shared" si="28"/>
        <v>0</v>
      </c>
      <c r="AP38" s="99">
        <f t="shared" si="28"/>
        <v>0</v>
      </c>
      <c r="AQ38" s="99">
        <f t="shared" si="28"/>
        <v>0</v>
      </c>
      <c r="AR38" s="99">
        <f t="shared" si="28"/>
        <v>0</v>
      </c>
      <c r="AS38" s="99">
        <f t="shared" si="28"/>
        <v>0</v>
      </c>
      <c r="AT38" s="99">
        <f t="shared" si="28"/>
        <v>0</v>
      </c>
      <c r="AU38" s="99">
        <f t="shared" si="28"/>
        <v>0</v>
      </c>
    </row>
    <row r="39" spans="1:47" x14ac:dyDescent="0.25">
      <c r="A39" s="133"/>
      <c r="B39" s="143" t="s">
        <v>37</v>
      </c>
      <c r="C39" s="144"/>
      <c r="D39" s="61">
        <v>79680.052362817369</v>
      </c>
      <c r="E39" s="61">
        <v>13.519029618293436</v>
      </c>
      <c r="F39" s="61">
        <v>7287.6095695748172</v>
      </c>
      <c r="G39" s="58">
        <v>86981.18096201049</v>
      </c>
      <c r="H39" s="61">
        <v>9601.6352808199754</v>
      </c>
      <c r="I39" s="59">
        <v>96582.816242830464</v>
      </c>
      <c r="J39" s="61">
        <v>2262.9044516320687</v>
      </c>
      <c r="K39" s="61">
        <v>49.650751002418843</v>
      </c>
      <c r="L39" s="61"/>
      <c r="M39" s="61">
        <v>1149.0483784289245</v>
      </c>
      <c r="N39" s="61">
        <v>464.32888032278146</v>
      </c>
      <c r="O39" s="61">
        <v>10957.438345550865</v>
      </c>
      <c r="P39" s="59">
        <v>14883.370806937059</v>
      </c>
      <c r="Q39" s="61">
        <v>494.82248897091262</v>
      </c>
      <c r="R39" s="61">
        <v>2961.5054649934254</v>
      </c>
      <c r="S39" s="61">
        <v>1725.1928244544656</v>
      </c>
      <c r="T39" s="59">
        <v>5181.5207784188042</v>
      </c>
      <c r="U39" s="61">
        <v>24602.669292405768</v>
      </c>
      <c r="V39" s="61">
        <v>250.63593128415584</v>
      </c>
      <c r="W39" s="61">
        <v>614.10599390132086</v>
      </c>
      <c r="X39" s="61">
        <v>8192.1632525552104</v>
      </c>
      <c r="Y39" s="61">
        <v>383.88006022054276</v>
      </c>
      <c r="Z39" s="59">
        <v>34043.454530367002</v>
      </c>
      <c r="AA39" s="61">
        <v>97.729292178693413</v>
      </c>
      <c r="AB39" s="61"/>
      <c r="AC39" s="61">
        <v>386.73318199447289</v>
      </c>
      <c r="AD39" s="61">
        <v>858.29051534783582</v>
      </c>
      <c r="AE39" s="61">
        <v>3899.6548665301957</v>
      </c>
      <c r="AF39" s="61">
        <v>7055.4297977100332</v>
      </c>
      <c r="AG39" s="59">
        <v>12200.108361582537</v>
      </c>
      <c r="AH39" s="58">
        <v>162989.00001231456</v>
      </c>
    </row>
    <row r="40" spans="1:47" x14ac:dyDescent="0.25">
      <c r="A40" s="42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47" x14ac:dyDescent="0.25">
      <c r="A41" s="42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47" x14ac:dyDescent="0.2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</sheetData>
  <mergeCells count="21">
    <mergeCell ref="A42:P42"/>
    <mergeCell ref="A9:A39"/>
    <mergeCell ref="B9:B14"/>
    <mergeCell ref="B15:B21"/>
    <mergeCell ref="B22:B25"/>
    <mergeCell ref="B26:B31"/>
    <mergeCell ref="B34:B38"/>
    <mergeCell ref="B39:C39"/>
    <mergeCell ref="AH7:AH8"/>
    <mergeCell ref="A3:T3"/>
    <mergeCell ref="U3:AH3"/>
    <mergeCell ref="A4:C8"/>
    <mergeCell ref="D4:T5"/>
    <mergeCell ref="U4:AH5"/>
    <mergeCell ref="D6:T6"/>
    <mergeCell ref="U6:AH6"/>
    <mergeCell ref="D7:I7"/>
    <mergeCell ref="J7:P7"/>
    <mergeCell ref="Q7:T7"/>
    <mergeCell ref="U7:Z7"/>
    <mergeCell ref="AC7:AG7"/>
  </mergeCells>
  <printOptions horizontalCentered="1"/>
  <pageMargins left="0.95" right="0.95" top="0.75" bottom="0.75" header="0.31" footer="0.31"/>
  <pageSetup paperSize="9" scale="67" firstPageNumber="20" fitToWidth="0" orientation="landscape" useFirstPageNumber="1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J42"/>
  <sheetViews>
    <sheetView showZeros="0" view="pageLayout" topLeftCell="R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1.7109375" style="1" customWidth="1"/>
    <col min="3" max="3" width="28.28515625" style="1" customWidth="1"/>
    <col min="4" max="4" width="7.42578125" style="1" customWidth="1"/>
    <col min="5" max="6" width="7.28515625" style="1" customWidth="1"/>
    <col min="7" max="7" width="7.7109375" style="1" customWidth="1"/>
    <col min="8" max="8" width="7.5703125" style="1" customWidth="1"/>
    <col min="9" max="9" width="8.42578125" style="1" customWidth="1"/>
    <col min="10" max="10" width="7" style="1" customWidth="1"/>
    <col min="11" max="11" width="6.7109375" style="1" customWidth="1"/>
    <col min="12" max="12" width="6.5703125" style="1" customWidth="1"/>
    <col min="13" max="13" width="6.85546875" style="1" customWidth="1"/>
    <col min="14" max="14" width="6.85546875" style="1" bestFit="1" customWidth="1"/>
    <col min="15" max="15" width="6.85546875" style="1" customWidth="1"/>
    <col min="16" max="16" width="8.7109375" style="1" customWidth="1"/>
    <col min="17" max="17" width="7.140625" style="1" customWidth="1"/>
    <col min="18" max="18" width="6.85546875" style="1" customWidth="1"/>
    <col min="19" max="19" width="7" style="1" customWidth="1"/>
    <col min="20" max="20" width="8.85546875" style="1" customWidth="1"/>
    <col min="21" max="21" width="8" style="1" customWidth="1"/>
    <col min="22" max="22" width="7.42578125" style="1" customWidth="1"/>
    <col min="23" max="23" width="7.28515625" style="1" customWidth="1"/>
    <col min="24" max="25" width="7.42578125" style="1" customWidth="1"/>
    <col min="26" max="27" width="10.28515625" style="1" customWidth="1"/>
    <col min="28" max="28" width="10.140625" style="1" customWidth="1"/>
    <col min="29" max="29" width="7.7109375" style="1" customWidth="1"/>
    <col min="30" max="30" width="8" style="1" customWidth="1"/>
    <col min="31" max="31" width="7.85546875" style="1" customWidth="1"/>
    <col min="32" max="32" width="7.7109375" style="1" customWidth="1"/>
    <col min="33" max="33" width="10.8554687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47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47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6415.0473021324078</v>
      </c>
      <c r="E9" s="57"/>
      <c r="F9" s="57"/>
      <c r="G9" s="58">
        <f>F9+E9+D9</f>
        <v>6415.0473021324078</v>
      </c>
      <c r="H9" s="57"/>
      <c r="I9" s="59">
        <f>H9+G9</f>
        <v>6415.0473021324078</v>
      </c>
      <c r="J9" s="57"/>
      <c r="K9" s="57"/>
      <c r="L9" s="57"/>
      <c r="M9" s="57"/>
      <c r="N9" s="57"/>
      <c r="O9" s="57"/>
      <c r="P9" s="59">
        <f>SUM(J9:O9)</f>
        <v>0</v>
      </c>
      <c r="Q9" s="57"/>
      <c r="R9" s="57"/>
      <c r="S9" s="57">
        <v>1.0589241787112664</v>
      </c>
      <c r="T9" s="59">
        <f>S9+R9+Q9</f>
        <v>1.0589241787112664</v>
      </c>
      <c r="U9" s="57"/>
      <c r="V9" s="57"/>
      <c r="W9" s="57"/>
      <c r="X9" s="57"/>
      <c r="Y9" s="57"/>
      <c r="Z9" s="59">
        <f>SUM(U9:Y9)</f>
        <v>0</v>
      </c>
      <c r="AA9" s="57">
        <v>0.28814732914514235</v>
      </c>
      <c r="AB9" s="57"/>
      <c r="AC9" s="57"/>
      <c r="AD9" s="57"/>
      <c r="AE9" s="57"/>
      <c r="AF9" s="57">
        <v>1.243765960821505</v>
      </c>
      <c r="AG9" s="59">
        <f>SUM(AC9:AF9)</f>
        <v>1.243765960821505</v>
      </c>
      <c r="AH9" s="58">
        <f>AG9+AB9+AA9+Z9+T9+P9+I9</f>
        <v>6417.6381396010856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13" si="0">F10+E10+D10</f>
        <v>0</v>
      </c>
      <c r="H10" s="57"/>
      <c r="I10" s="59">
        <f t="shared" ref="I10:I13" si="1">H10+G10</f>
        <v>0</v>
      </c>
      <c r="J10" s="57"/>
      <c r="K10" s="57"/>
      <c r="L10" s="57"/>
      <c r="M10" s="57"/>
      <c r="N10" s="57"/>
      <c r="O10" s="57"/>
      <c r="P10" s="59">
        <f t="shared" ref="P10:P13" si="2">SUM(J10:O10)</f>
        <v>0</v>
      </c>
      <c r="Q10" s="57"/>
      <c r="R10" s="57"/>
      <c r="S10" s="57"/>
      <c r="T10" s="59">
        <f t="shared" ref="T10:T13" si="3">S10+R10+Q10</f>
        <v>0</v>
      </c>
      <c r="U10" s="57"/>
      <c r="V10" s="57"/>
      <c r="W10" s="57"/>
      <c r="X10" s="57"/>
      <c r="Y10" s="57"/>
      <c r="Z10" s="59">
        <f t="shared" ref="Z10:Z13" si="4">SUM(U10:Y10)</f>
        <v>0</v>
      </c>
      <c r="AA10" s="57"/>
      <c r="AB10" s="57"/>
      <c r="AC10" s="57"/>
      <c r="AD10" s="57"/>
      <c r="AE10" s="57"/>
      <c r="AF10" s="57"/>
      <c r="AG10" s="59">
        <f t="shared" ref="AG10:AG13" si="5">SUM(AC10:AF10)</f>
        <v>0</v>
      </c>
      <c r="AH10" s="58">
        <f>AG10+AB10+AA10+Z10+T10+P10+I10</f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/>
      <c r="E11" s="57"/>
      <c r="F11" s="57">
        <v>2174.2452567546943</v>
      </c>
      <c r="G11" s="58">
        <f t="shared" si="0"/>
        <v>2174.2452567546943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2"/>
        <v>0</v>
      </c>
      <c r="Q11" s="57"/>
      <c r="R11" s="57"/>
      <c r="S11" s="57">
        <v>2.121615040839766</v>
      </c>
      <c r="T11" s="59">
        <f t="shared" si="3"/>
        <v>2.121615040839766</v>
      </c>
      <c r="U11" s="57"/>
      <c r="V11" s="57"/>
      <c r="W11" s="57"/>
      <c r="X11" s="57"/>
      <c r="Y11" s="57"/>
      <c r="Z11" s="59">
        <f t="shared" si="4"/>
        <v>0</v>
      </c>
      <c r="AA11" s="57">
        <v>3.2045053811146196</v>
      </c>
      <c r="AB11" s="57"/>
      <c r="AC11" s="57"/>
      <c r="AD11" s="57"/>
      <c r="AE11" s="57"/>
      <c r="AF11" s="57">
        <v>0.13930186037266351</v>
      </c>
      <c r="AG11" s="59">
        <f t="shared" si="5"/>
        <v>0.13930186037266351</v>
      </c>
      <c r="AH11" s="58">
        <f>AG11+AB11+AA11+Z11+T11+P11+I11</f>
        <v>7427.0640796338175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6415.0473021324078</v>
      </c>
      <c r="E12" s="87">
        <f t="shared" ref="E12:AH12" si="6">SUM(E9:E11)</f>
        <v>0</v>
      </c>
      <c r="F12" s="87">
        <f t="shared" si="6"/>
        <v>2174.2452567546943</v>
      </c>
      <c r="G12" s="87">
        <f t="shared" si="6"/>
        <v>8589.2925588871021</v>
      </c>
      <c r="H12" s="87">
        <f t="shared" si="6"/>
        <v>0</v>
      </c>
      <c r="I12" s="87">
        <f t="shared" si="6"/>
        <v>13836.645959483898</v>
      </c>
      <c r="J12" s="87">
        <f t="shared" si="6"/>
        <v>0</v>
      </c>
      <c r="K12" s="87">
        <f t="shared" si="6"/>
        <v>0</v>
      </c>
      <c r="L12" s="87">
        <f t="shared" si="6"/>
        <v>0</v>
      </c>
      <c r="M12" s="87">
        <f t="shared" si="6"/>
        <v>0</v>
      </c>
      <c r="N12" s="87">
        <f t="shared" si="6"/>
        <v>0</v>
      </c>
      <c r="O12" s="87">
        <f t="shared" si="6"/>
        <v>0</v>
      </c>
      <c r="P12" s="87">
        <f t="shared" si="6"/>
        <v>0</v>
      </c>
      <c r="Q12" s="87">
        <f t="shared" si="6"/>
        <v>0</v>
      </c>
      <c r="R12" s="87">
        <f t="shared" si="6"/>
        <v>0</v>
      </c>
      <c r="S12" s="87">
        <f t="shared" si="6"/>
        <v>3.1805392195510325</v>
      </c>
      <c r="T12" s="87">
        <f t="shared" si="6"/>
        <v>3.1805392195510325</v>
      </c>
      <c r="U12" s="87">
        <f t="shared" si="6"/>
        <v>0</v>
      </c>
      <c r="V12" s="87">
        <f t="shared" si="6"/>
        <v>0</v>
      </c>
      <c r="W12" s="87">
        <f t="shared" si="6"/>
        <v>0</v>
      </c>
      <c r="X12" s="87">
        <f t="shared" si="6"/>
        <v>0</v>
      </c>
      <c r="Y12" s="87">
        <f t="shared" si="6"/>
        <v>0</v>
      </c>
      <c r="Z12" s="87">
        <f t="shared" si="6"/>
        <v>0</v>
      </c>
      <c r="AA12" s="87">
        <f t="shared" si="6"/>
        <v>3.4926527102597618</v>
      </c>
      <c r="AB12" s="87">
        <f t="shared" si="6"/>
        <v>0</v>
      </c>
      <c r="AC12" s="87">
        <f t="shared" si="6"/>
        <v>0</v>
      </c>
      <c r="AD12" s="87">
        <f t="shared" si="6"/>
        <v>0</v>
      </c>
      <c r="AE12" s="87">
        <f t="shared" si="6"/>
        <v>0</v>
      </c>
      <c r="AF12" s="87">
        <f t="shared" si="6"/>
        <v>1.3830678211941685</v>
      </c>
      <c r="AG12" s="87">
        <f t="shared" si="6"/>
        <v>1.3830678211941685</v>
      </c>
      <c r="AH12" s="87">
        <f t="shared" si="6"/>
        <v>13844.702219234903</v>
      </c>
      <c r="AI12" s="2"/>
      <c r="AJ12" s="2"/>
    </row>
    <row r="13" spans="1:36" x14ac:dyDescent="0.25">
      <c r="A13" s="133"/>
      <c r="B13" s="160"/>
      <c r="C13" s="26" t="s">
        <v>14</v>
      </c>
      <c r="D13" s="57"/>
      <c r="E13" s="57"/>
      <c r="F13" s="57"/>
      <c r="G13" s="58">
        <f t="shared" si="0"/>
        <v>0</v>
      </c>
      <c r="H13" s="57">
        <v>2.7408971365364088</v>
      </c>
      <c r="I13" s="59">
        <f t="shared" si="1"/>
        <v>2.7408971365364088</v>
      </c>
      <c r="J13" s="57"/>
      <c r="K13" s="57"/>
      <c r="L13" s="57"/>
      <c r="M13" s="57"/>
      <c r="N13" s="57"/>
      <c r="O13" s="57"/>
      <c r="P13" s="59">
        <f t="shared" si="2"/>
        <v>0</v>
      </c>
      <c r="Q13" s="57"/>
      <c r="R13" s="57"/>
      <c r="S13" s="57"/>
      <c r="T13" s="59">
        <f t="shared" si="3"/>
        <v>0</v>
      </c>
      <c r="U13" s="57"/>
      <c r="V13" s="57"/>
      <c r="W13" s="57"/>
      <c r="X13" s="57"/>
      <c r="Y13" s="57"/>
      <c r="Z13" s="59">
        <f t="shared" si="4"/>
        <v>0</v>
      </c>
      <c r="AA13" s="57"/>
      <c r="AB13" s="57"/>
      <c r="AC13" s="57"/>
      <c r="AD13" s="57"/>
      <c r="AE13" s="57"/>
      <c r="AF13" s="57"/>
      <c r="AG13" s="59">
        <f t="shared" si="5"/>
        <v>0</v>
      </c>
      <c r="AH13" s="58">
        <f>AG13+AB13+AA13+Z13+T13+P13+I13</f>
        <v>2.7408971365364088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6415.0473021324078</v>
      </c>
      <c r="E14" s="87">
        <f t="shared" ref="E14:AH14" si="7">E12+E13</f>
        <v>0</v>
      </c>
      <c r="F14" s="87">
        <f t="shared" si="7"/>
        <v>2174.2452567546943</v>
      </c>
      <c r="G14" s="87">
        <f t="shared" si="7"/>
        <v>8589.2925588871021</v>
      </c>
      <c r="H14" s="87">
        <f t="shared" si="7"/>
        <v>2.7408971365364088</v>
      </c>
      <c r="I14" s="87">
        <f t="shared" si="7"/>
        <v>13839.386856620435</v>
      </c>
      <c r="J14" s="87">
        <f t="shared" si="7"/>
        <v>0</v>
      </c>
      <c r="K14" s="87">
        <f t="shared" si="7"/>
        <v>0</v>
      </c>
      <c r="L14" s="87">
        <f t="shared" si="7"/>
        <v>0</v>
      </c>
      <c r="M14" s="87">
        <f t="shared" si="7"/>
        <v>0</v>
      </c>
      <c r="N14" s="87">
        <f t="shared" si="7"/>
        <v>0</v>
      </c>
      <c r="O14" s="87">
        <f t="shared" si="7"/>
        <v>0</v>
      </c>
      <c r="P14" s="87">
        <f t="shared" si="7"/>
        <v>0</v>
      </c>
      <c r="Q14" s="87">
        <f t="shared" si="7"/>
        <v>0</v>
      </c>
      <c r="R14" s="87">
        <f t="shared" si="7"/>
        <v>0</v>
      </c>
      <c r="S14" s="87">
        <f t="shared" si="7"/>
        <v>3.1805392195510325</v>
      </c>
      <c r="T14" s="87">
        <f t="shared" si="7"/>
        <v>3.1805392195510325</v>
      </c>
      <c r="U14" s="87">
        <f t="shared" si="7"/>
        <v>0</v>
      </c>
      <c r="V14" s="87">
        <f t="shared" si="7"/>
        <v>0</v>
      </c>
      <c r="W14" s="87">
        <f t="shared" si="7"/>
        <v>0</v>
      </c>
      <c r="X14" s="87">
        <f t="shared" si="7"/>
        <v>0</v>
      </c>
      <c r="Y14" s="87">
        <f t="shared" si="7"/>
        <v>0</v>
      </c>
      <c r="Z14" s="87">
        <f t="shared" si="7"/>
        <v>0</v>
      </c>
      <c r="AA14" s="87">
        <f t="shared" si="7"/>
        <v>3.4926527102597618</v>
      </c>
      <c r="AB14" s="87">
        <f t="shared" si="7"/>
        <v>0</v>
      </c>
      <c r="AC14" s="87">
        <f t="shared" si="7"/>
        <v>0</v>
      </c>
      <c r="AD14" s="87">
        <f t="shared" si="7"/>
        <v>0</v>
      </c>
      <c r="AE14" s="87">
        <f t="shared" si="7"/>
        <v>0</v>
      </c>
      <c r="AF14" s="87">
        <f t="shared" si="7"/>
        <v>1.3830678211941685</v>
      </c>
      <c r="AG14" s="87">
        <f t="shared" si="7"/>
        <v>1.3830678211941685</v>
      </c>
      <c r="AH14" s="87">
        <f t="shared" si="7"/>
        <v>13847.44311637144</v>
      </c>
      <c r="AI14" s="2"/>
      <c r="AJ14" s="2"/>
    </row>
    <row r="15" spans="1:36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>SUM(D15:F15)</f>
        <v>0</v>
      </c>
      <c r="H15" s="57"/>
      <c r="I15" s="59">
        <f>SUM(G15:H15)</f>
        <v>0</v>
      </c>
      <c r="J15" s="57">
        <v>10520.997704170475</v>
      </c>
      <c r="K15" s="57"/>
      <c r="L15" s="57"/>
      <c r="M15" s="57"/>
      <c r="N15" s="57"/>
      <c r="O15" s="57"/>
      <c r="P15" s="59">
        <f>SUM(J15:O15)</f>
        <v>10520.997704170475</v>
      </c>
      <c r="Q15" s="57"/>
      <c r="R15" s="57"/>
      <c r="S15" s="57"/>
      <c r="T15" s="59">
        <f>SUM(Q15:S15)</f>
        <v>0</v>
      </c>
      <c r="U15" s="57"/>
      <c r="V15" s="57"/>
      <c r="W15" s="57"/>
      <c r="X15" s="57"/>
      <c r="Y15" s="57"/>
      <c r="Z15" s="59">
        <f>SUM(U15:Y15)</f>
        <v>0</v>
      </c>
      <c r="AA15" s="57"/>
      <c r="AB15" s="57"/>
      <c r="AC15" s="57"/>
      <c r="AD15" s="57"/>
      <c r="AE15" s="57"/>
      <c r="AF15" s="57">
        <v>3.4300234473487602E-2</v>
      </c>
      <c r="AG15" s="59">
        <f>SUM(AC15:AF15)</f>
        <v>3.4300234473487602E-2</v>
      </c>
      <c r="AH15" s="58">
        <f t="shared" ref="AH15:AH37" si="8">AG15+AB15+AA15+Z15+T15+P15+I15</f>
        <v>10521.032004404949</v>
      </c>
      <c r="AI15" s="2"/>
      <c r="AJ15" s="2"/>
    </row>
    <row r="16" spans="1:36" x14ac:dyDescent="0.25">
      <c r="A16" s="133"/>
      <c r="B16" s="163"/>
      <c r="C16" s="29" t="s">
        <v>17</v>
      </c>
      <c r="D16" s="57"/>
      <c r="E16" s="57"/>
      <c r="F16" s="57"/>
      <c r="G16" s="58">
        <f t="shared" ref="G16:G39" si="9">SUM(D16:F16)</f>
        <v>0</v>
      </c>
      <c r="H16" s="57"/>
      <c r="I16" s="59">
        <f t="shared" ref="I16:I39" si="10">SUM(G16:H16)</f>
        <v>0</v>
      </c>
      <c r="J16" s="57"/>
      <c r="K16" s="57">
        <v>82.467150430585846</v>
      </c>
      <c r="L16" s="57"/>
      <c r="M16" s="57"/>
      <c r="N16" s="57"/>
      <c r="O16" s="57"/>
      <c r="P16" s="59">
        <f t="shared" ref="P16:P39" si="11">SUM(J16:O16)</f>
        <v>82.467150430585846</v>
      </c>
      <c r="Q16" s="57"/>
      <c r="R16" s="57"/>
      <c r="S16" s="57"/>
      <c r="T16" s="59">
        <f t="shared" ref="T16:T39" si="12">SUM(Q16:S16)</f>
        <v>0</v>
      </c>
      <c r="U16" s="57"/>
      <c r="V16" s="57"/>
      <c r="W16" s="57"/>
      <c r="X16" s="57"/>
      <c r="Y16" s="57"/>
      <c r="Z16" s="59">
        <f t="shared" ref="Z16:Z39" si="13">SUM(U16:Y16)</f>
        <v>0</v>
      </c>
      <c r="AA16" s="57"/>
      <c r="AB16" s="57"/>
      <c r="AC16" s="57"/>
      <c r="AD16" s="57"/>
      <c r="AE16" s="57"/>
      <c r="AF16" s="57"/>
      <c r="AG16" s="59">
        <f t="shared" ref="AG16:AG39" si="14">SUM(AC16:AF16)</f>
        <v>0</v>
      </c>
      <c r="AH16" s="58">
        <f t="shared" si="8"/>
        <v>82.467150430585846</v>
      </c>
      <c r="AI16" s="2"/>
      <c r="AJ16" s="2"/>
    </row>
    <row r="17" spans="1:36" x14ac:dyDescent="0.25">
      <c r="A17" s="133"/>
      <c r="B17" s="163"/>
      <c r="C17" s="29" t="s">
        <v>18</v>
      </c>
      <c r="D17" s="57"/>
      <c r="E17" s="57"/>
      <c r="F17" s="57"/>
      <c r="G17" s="58">
        <f t="shared" si="9"/>
        <v>0</v>
      </c>
      <c r="H17" s="57"/>
      <c r="I17" s="59">
        <f t="shared" si="10"/>
        <v>0</v>
      </c>
      <c r="J17" s="57"/>
      <c r="K17" s="57"/>
      <c r="L17" s="57"/>
      <c r="M17" s="57"/>
      <c r="N17" s="57"/>
      <c r="O17" s="57"/>
      <c r="P17" s="59">
        <f t="shared" si="11"/>
        <v>0</v>
      </c>
      <c r="Q17" s="57"/>
      <c r="R17" s="57"/>
      <c r="S17" s="57"/>
      <c r="T17" s="59">
        <f t="shared" si="12"/>
        <v>0</v>
      </c>
      <c r="U17" s="57"/>
      <c r="V17" s="57"/>
      <c r="W17" s="57"/>
      <c r="X17" s="57"/>
      <c r="Y17" s="57"/>
      <c r="Z17" s="59">
        <f t="shared" si="13"/>
        <v>0</v>
      </c>
      <c r="AA17" s="57"/>
      <c r="AB17" s="57"/>
      <c r="AC17" s="57"/>
      <c r="AD17" s="57"/>
      <c r="AE17" s="57"/>
      <c r="AF17" s="57"/>
      <c r="AG17" s="59">
        <f t="shared" si="14"/>
        <v>0</v>
      </c>
      <c r="AH17" s="58">
        <f t="shared" si="8"/>
        <v>0</v>
      </c>
      <c r="AI17" s="2"/>
      <c r="AJ17" s="2"/>
    </row>
    <row r="18" spans="1:36" x14ac:dyDescent="0.25">
      <c r="A18" s="133"/>
      <c r="B18" s="163"/>
      <c r="C18" s="29" t="s">
        <v>19</v>
      </c>
      <c r="D18" s="57"/>
      <c r="E18" s="57"/>
      <c r="F18" s="57"/>
      <c r="G18" s="58">
        <f t="shared" si="9"/>
        <v>0</v>
      </c>
      <c r="H18" s="57"/>
      <c r="I18" s="59">
        <f t="shared" si="10"/>
        <v>0</v>
      </c>
      <c r="J18" s="57"/>
      <c r="K18" s="57"/>
      <c r="L18" s="57"/>
      <c r="M18" s="57"/>
      <c r="N18" s="57"/>
      <c r="O18" s="57"/>
      <c r="P18" s="59">
        <f t="shared" si="11"/>
        <v>0</v>
      </c>
      <c r="Q18" s="57"/>
      <c r="R18" s="57"/>
      <c r="S18" s="57"/>
      <c r="T18" s="59">
        <f t="shared" si="12"/>
        <v>0</v>
      </c>
      <c r="U18" s="57"/>
      <c r="V18" s="57"/>
      <c r="W18" s="57"/>
      <c r="X18" s="57"/>
      <c r="Y18" s="57"/>
      <c r="Z18" s="59">
        <f t="shared" si="13"/>
        <v>0</v>
      </c>
      <c r="AA18" s="57"/>
      <c r="AB18" s="57"/>
      <c r="AC18" s="57"/>
      <c r="AD18" s="57"/>
      <c r="AE18" s="57"/>
      <c r="AF18" s="57"/>
      <c r="AG18" s="59">
        <f t="shared" si="14"/>
        <v>0</v>
      </c>
      <c r="AH18" s="58">
        <f t="shared" si="8"/>
        <v>0</v>
      </c>
      <c r="AI18" s="2"/>
      <c r="AJ18" s="2"/>
    </row>
    <row r="19" spans="1:36" x14ac:dyDescent="0.25">
      <c r="A19" s="133"/>
      <c r="B19" s="163"/>
      <c r="C19" s="29" t="s">
        <v>20</v>
      </c>
      <c r="D19" s="57"/>
      <c r="E19" s="57"/>
      <c r="F19" s="57"/>
      <c r="G19" s="58">
        <f t="shared" si="9"/>
        <v>0</v>
      </c>
      <c r="H19" s="57"/>
      <c r="I19" s="59">
        <f t="shared" si="10"/>
        <v>0</v>
      </c>
      <c r="J19" s="57"/>
      <c r="K19" s="57"/>
      <c r="L19" s="57"/>
      <c r="M19" s="57"/>
      <c r="N19" s="57">
        <v>64.266993025969583</v>
      </c>
      <c r="O19" s="57"/>
      <c r="P19" s="59">
        <f t="shared" si="11"/>
        <v>64.266993025969583</v>
      </c>
      <c r="Q19" s="57"/>
      <c r="R19" s="57"/>
      <c r="S19" s="57"/>
      <c r="T19" s="59">
        <f t="shared" si="12"/>
        <v>0</v>
      </c>
      <c r="U19" s="57"/>
      <c r="V19" s="57"/>
      <c r="W19" s="57"/>
      <c r="X19" s="57"/>
      <c r="Y19" s="57"/>
      <c r="Z19" s="59">
        <f t="shared" si="13"/>
        <v>0</v>
      </c>
      <c r="AA19" s="57"/>
      <c r="AB19" s="57"/>
      <c r="AC19" s="57"/>
      <c r="AD19" s="57"/>
      <c r="AE19" s="57"/>
      <c r="AF19" s="57"/>
      <c r="AG19" s="59">
        <f t="shared" si="14"/>
        <v>0</v>
      </c>
      <c r="AH19" s="58">
        <f t="shared" si="8"/>
        <v>64.266993025969583</v>
      </c>
      <c r="AI19" s="2"/>
      <c r="AJ19" s="2"/>
    </row>
    <row r="20" spans="1:36" x14ac:dyDescent="0.25">
      <c r="A20" s="133"/>
      <c r="B20" s="163"/>
      <c r="C20" s="29" t="s">
        <v>21</v>
      </c>
      <c r="D20" s="57"/>
      <c r="E20" s="57"/>
      <c r="F20" s="57"/>
      <c r="G20" s="58">
        <f t="shared" si="9"/>
        <v>0</v>
      </c>
      <c r="H20" s="57"/>
      <c r="I20" s="59">
        <f t="shared" si="10"/>
        <v>0</v>
      </c>
      <c r="J20" s="57"/>
      <c r="K20" s="57"/>
      <c r="L20" s="57"/>
      <c r="M20" s="57"/>
      <c r="N20" s="57"/>
      <c r="O20" s="57">
        <v>7452.4759925503849</v>
      </c>
      <c r="P20" s="59">
        <f t="shared" si="11"/>
        <v>7452.4759925503849</v>
      </c>
      <c r="Q20" s="57"/>
      <c r="R20" s="57"/>
      <c r="S20" s="57">
        <v>0.12022559856019702</v>
      </c>
      <c r="T20" s="59">
        <f t="shared" si="12"/>
        <v>0.12022559856019702</v>
      </c>
      <c r="U20" s="57"/>
      <c r="V20" s="57"/>
      <c r="W20" s="57"/>
      <c r="X20" s="57"/>
      <c r="Y20" s="57"/>
      <c r="Z20" s="59">
        <f t="shared" si="13"/>
        <v>0</v>
      </c>
      <c r="AA20" s="57"/>
      <c r="AB20" s="57"/>
      <c r="AC20" s="57"/>
      <c r="AD20" s="57"/>
      <c r="AE20" s="57">
        <v>3.5285990010391375</v>
      </c>
      <c r="AF20" s="57">
        <v>2.2203125005228106</v>
      </c>
      <c r="AG20" s="59">
        <f t="shared" si="14"/>
        <v>5.7489115015619481</v>
      </c>
      <c r="AH20" s="58">
        <f t="shared" si="8"/>
        <v>7458.3451296505073</v>
      </c>
      <c r="AI20" s="2"/>
      <c r="AJ20" s="2"/>
    </row>
    <row r="21" spans="1:36" x14ac:dyDescent="0.25">
      <c r="A21" s="133"/>
      <c r="B21" s="164"/>
      <c r="C21" s="30" t="s">
        <v>10</v>
      </c>
      <c r="D21" s="88">
        <f>SUM(D15:D20)</f>
        <v>0</v>
      </c>
      <c r="E21" s="88">
        <f t="shared" ref="E21:Z21" si="15">SUM(E15:E20)</f>
        <v>0</v>
      </c>
      <c r="F21" s="88">
        <f t="shared" si="15"/>
        <v>0</v>
      </c>
      <c r="G21" s="88">
        <f t="shared" si="15"/>
        <v>0</v>
      </c>
      <c r="H21" s="88">
        <f t="shared" si="15"/>
        <v>0</v>
      </c>
      <c r="I21" s="88">
        <f t="shared" si="15"/>
        <v>0</v>
      </c>
      <c r="J21" s="88">
        <f t="shared" si="15"/>
        <v>10520.997704170475</v>
      </c>
      <c r="K21" s="88">
        <f t="shared" si="15"/>
        <v>82.467150430585846</v>
      </c>
      <c r="L21" s="88">
        <f t="shared" si="15"/>
        <v>0</v>
      </c>
      <c r="M21" s="88">
        <f t="shared" si="15"/>
        <v>0</v>
      </c>
      <c r="N21" s="88">
        <f t="shared" si="15"/>
        <v>64.266993025969583</v>
      </c>
      <c r="O21" s="88">
        <f t="shared" si="15"/>
        <v>7452.4759925503849</v>
      </c>
      <c r="P21" s="88">
        <f t="shared" si="15"/>
        <v>18120.207840177416</v>
      </c>
      <c r="Q21" s="88">
        <f t="shared" si="15"/>
        <v>0</v>
      </c>
      <c r="R21" s="88">
        <f t="shared" si="15"/>
        <v>0</v>
      </c>
      <c r="S21" s="88">
        <f t="shared" si="15"/>
        <v>0.12022559856019702</v>
      </c>
      <c r="T21" s="88">
        <f t="shared" si="15"/>
        <v>0.12022559856019702</v>
      </c>
      <c r="U21" s="88">
        <f t="shared" si="15"/>
        <v>0</v>
      </c>
      <c r="V21" s="88">
        <f t="shared" si="15"/>
        <v>0</v>
      </c>
      <c r="W21" s="88">
        <f t="shared" si="15"/>
        <v>0</v>
      </c>
      <c r="X21" s="88">
        <f t="shared" si="15"/>
        <v>0</v>
      </c>
      <c r="Y21" s="88">
        <f t="shared" si="15"/>
        <v>0</v>
      </c>
      <c r="Z21" s="88">
        <f t="shared" si="15"/>
        <v>0</v>
      </c>
      <c r="AA21" s="88">
        <f>SUM(AA15:AA20)</f>
        <v>0</v>
      </c>
      <c r="AB21" s="88">
        <f t="shared" ref="AB21:AH21" si="16">SUM(AB15:AB20)</f>
        <v>0</v>
      </c>
      <c r="AC21" s="88">
        <f t="shared" si="16"/>
        <v>0</v>
      </c>
      <c r="AD21" s="88">
        <f t="shared" si="16"/>
        <v>0</v>
      </c>
      <c r="AE21" s="88">
        <f t="shared" si="16"/>
        <v>3.5285990010391375</v>
      </c>
      <c r="AF21" s="88">
        <f t="shared" si="16"/>
        <v>2.2546127349962983</v>
      </c>
      <c r="AG21" s="88">
        <f t="shared" si="16"/>
        <v>5.7832117360354358</v>
      </c>
      <c r="AH21" s="88">
        <f t="shared" si="16"/>
        <v>18126.111277512013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9"/>
        <v>0</v>
      </c>
      <c r="H22" s="57"/>
      <c r="I22" s="59">
        <f t="shared" si="10"/>
        <v>0</v>
      </c>
      <c r="J22" s="57"/>
      <c r="K22" s="57"/>
      <c r="L22" s="57"/>
      <c r="M22" s="57"/>
      <c r="N22" s="57"/>
      <c r="O22" s="57">
        <v>0.11906952009426953</v>
      </c>
      <c r="P22" s="59">
        <f t="shared" si="11"/>
        <v>0.11906952009426953</v>
      </c>
      <c r="Q22" s="57">
        <v>23.052475439770539</v>
      </c>
      <c r="R22" s="57"/>
      <c r="S22" s="57"/>
      <c r="T22" s="59">
        <f t="shared" si="12"/>
        <v>23.052475439770539</v>
      </c>
      <c r="U22" s="57"/>
      <c r="V22" s="57"/>
      <c r="W22" s="57"/>
      <c r="X22" s="57"/>
      <c r="Y22" s="57"/>
      <c r="Z22" s="59">
        <f t="shared" si="13"/>
        <v>0</v>
      </c>
      <c r="AA22" s="57"/>
      <c r="AB22" s="57"/>
      <c r="AC22" s="57"/>
      <c r="AD22" s="57"/>
      <c r="AE22" s="57"/>
      <c r="AF22" s="57">
        <v>3.3840861509930682</v>
      </c>
      <c r="AG22" s="59">
        <f t="shared" si="14"/>
        <v>3.3840861509930682</v>
      </c>
      <c r="AH22" s="58">
        <f t="shared" si="8"/>
        <v>26.555631110857878</v>
      </c>
      <c r="AI22" s="2"/>
      <c r="AJ22" s="2"/>
    </row>
    <row r="23" spans="1:36" x14ac:dyDescent="0.25">
      <c r="A23" s="133"/>
      <c r="B23" s="166"/>
      <c r="C23" s="31" t="s">
        <v>23</v>
      </c>
      <c r="D23" s="57"/>
      <c r="E23" s="57"/>
      <c r="F23" s="57"/>
      <c r="G23" s="58">
        <f t="shared" si="9"/>
        <v>0</v>
      </c>
      <c r="H23" s="57"/>
      <c r="I23" s="59">
        <f t="shared" si="10"/>
        <v>0</v>
      </c>
      <c r="J23" s="57"/>
      <c r="K23" s="57"/>
      <c r="L23" s="57"/>
      <c r="M23" s="57"/>
      <c r="N23" s="57"/>
      <c r="O23" s="57"/>
      <c r="P23" s="59">
        <f t="shared" si="11"/>
        <v>0</v>
      </c>
      <c r="Q23" s="57">
        <v>8.8552333065936711E-2</v>
      </c>
      <c r="R23" s="57">
        <v>309.94445434052977</v>
      </c>
      <c r="S23" s="57"/>
      <c r="T23" s="59">
        <f t="shared" si="12"/>
        <v>310.03300667359571</v>
      </c>
      <c r="U23" s="57"/>
      <c r="V23" s="57"/>
      <c r="W23" s="57"/>
      <c r="X23" s="57"/>
      <c r="Y23" s="57"/>
      <c r="Z23" s="59">
        <f t="shared" si="13"/>
        <v>0</v>
      </c>
      <c r="AA23" s="57"/>
      <c r="AB23" s="57"/>
      <c r="AC23" s="57"/>
      <c r="AD23" s="57"/>
      <c r="AE23" s="57"/>
      <c r="AF23" s="57"/>
      <c r="AG23" s="59">
        <f t="shared" si="14"/>
        <v>0</v>
      </c>
      <c r="AH23" s="58">
        <f t="shared" si="8"/>
        <v>310.03300667359571</v>
      </c>
      <c r="AI23" s="2"/>
      <c r="AJ23" s="2"/>
    </row>
    <row r="24" spans="1:36" x14ac:dyDescent="0.25">
      <c r="A24" s="133"/>
      <c r="B24" s="166"/>
      <c r="C24" s="31" t="s">
        <v>24</v>
      </c>
      <c r="D24" s="57"/>
      <c r="E24" s="57"/>
      <c r="F24" s="57"/>
      <c r="G24" s="58">
        <f t="shared" si="9"/>
        <v>0</v>
      </c>
      <c r="H24" s="57"/>
      <c r="I24" s="59">
        <f t="shared" si="10"/>
        <v>0</v>
      </c>
      <c r="J24" s="57"/>
      <c r="K24" s="57"/>
      <c r="L24" s="57"/>
      <c r="M24" s="57"/>
      <c r="N24" s="57"/>
      <c r="O24" s="57"/>
      <c r="P24" s="59">
        <f t="shared" si="11"/>
        <v>0</v>
      </c>
      <c r="Q24" s="57"/>
      <c r="R24" s="57"/>
      <c r="S24" s="57">
        <v>292.65832313814548</v>
      </c>
      <c r="T24" s="59">
        <f t="shared" si="12"/>
        <v>292.65832313814548</v>
      </c>
      <c r="U24" s="57"/>
      <c r="V24" s="57"/>
      <c r="W24" s="57"/>
      <c r="X24" s="57"/>
      <c r="Y24" s="57"/>
      <c r="Z24" s="59">
        <f t="shared" si="13"/>
        <v>0</v>
      </c>
      <c r="AA24" s="57"/>
      <c r="AB24" s="57"/>
      <c r="AC24" s="57"/>
      <c r="AD24" s="57"/>
      <c r="AE24" s="57"/>
      <c r="AF24" s="57">
        <v>0.44514381613804871</v>
      </c>
      <c r="AG24" s="59">
        <f t="shared" si="14"/>
        <v>0.44514381613804871</v>
      </c>
      <c r="AH24" s="58">
        <f t="shared" si="8"/>
        <v>293.10346695428353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7">SUM(E22:E24)</f>
        <v>0</v>
      </c>
      <c r="F25" s="91">
        <f t="shared" si="17"/>
        <v>0</v>
      </c>
      <c r="G25" s="91">
        <f t="shared" si="17"/>
        <v>0</v>
      </c>
      <c r="H25" s="91">
        <f t="shared" si="17"/>
        <v>0</v>
      </c>
      <c r="I25" s="91">
        <f t="shared" si="17"/>
        <v>0</v>
      </c>
      <c r="J25" s="91">
        <f t="shared" si="17"/>
        <v>0</v>
      </c>
      <c r="K25" s="91">
        <f t="shared" si="17"/>
        <v>0</v>
      </c>
      <c r="L25" s="91">
        <f t="shared" si="17"/>
        <v>0</v>
      </c>
      <c r="M25" s="91">
        <f t="shared" si="17"/>
        <v>0</v>
      </c>
      <c r="N25" s="91">
        <f t="shared" si="17"/>
        <v>0</v>
      </c>
      <c r="O25" s="91">
        <f t="shared" si="17"/>
        <v>0.11906952009426953</v>
      </c>
      <c r="P25" s="91">
        <f t="shared" si="17"/>
        <v>0.11906952009426953</v>
      </c>
      <c r="Q25" s="91">
        <f t="shared" si="17"/>
        <v>23.141027772836477</v>
      </c>
      <c r="R25" s="91">
        <f t="shared" si="17"/>
        <v>309.94445434052977</v>
      </c>
      <c r="S25" s="91">
        <f t="shared" si="17"/>
        <v>292.65832313814548</v>
      </c>
      <c r="T25" s="91">
        <f t="shared" si="17"/>
        <v>625.74380525151173</v>
      </c>
      <c r="U25" s="91">
        <f t="shared" si="17"/>
        <v>0</v>
      </c>
      <c r="V25" s="91">
        <f t="shared" si="17"/>
        <v>0</v>
      </c>
      <c r="W25" s="91">
        <f t="shared" si="17"/>
        <v>0</v>
      </c>
      <c r="X25" s="91">
        <f t="shared" si="17"/>
        <v>0</v>
      </c>
      <c r="Y25" s="91">
        <f t="shared" si="17"/>
        <v>0</v>
      </c>
      <c r="Z25" s="91">
        <f t="shared" si="17"/>
        <v>0</v>
      </c>
      <c r="AA25" s="91">
        <f t="shared" si="17"/>
        <v>0</v>
      </c>
      <c r="AB25" s="91">
        <f t="shared" si="17"/>
        <v>0</v>
      </c>
      <c r="AC25" s="91">
        <f t="shared" si="17"/>
        <v>0</v>
      </c>
      <c r="AD25" s="91">
        <f t="shared" si="17"/>
        <v>0</v>
      </c>
      <c r="AE25" s="91">
        <f t="shared" si="17"/>
        <v>0</v>
      </c>
      <c r="AF25" s="91">
        <f t="shared" si="17"/>
        <v>3.8292299671311167</v>
      </c>
      <c r="AG25" s="91">
        <f t="shared" si="17"/>
        <v>3.8292299671311167</v>
      </c>
      <c r="AH25" s="91">
        <f t="shared" si="17"/>
        <v>629.69210473873704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9"/>
        <v>0</v>
      </c>
      <c r="H26" s="57"/>
      <c r="I26" s="59">
        <f t="shared" si="10"/>
        <v>0</v>
      </c>
      <c r="J26" s="57">
        <v>0.58651933277944823</v>
      </c>
      <c r="K26" s="57"/>
      <c r="L26" s="57"/>
      <c r="M26" s="57"/>
      <c r="N26" s="57"/>
      <c r="O26" s="57">
        <v>0.17389797217715491</v>
      </c>
      <c r="P26" s="59">
        <f t="shared" si="11"/>
        <v>0.7604173049566032</v>
      </c>
      <c r="Q26" s="57"/>
      <c r="R26" s="57"/>
      <c r="S26" s="57">
        <v>0.19582719604330287</v>
      </c>
      <c r="T26" s="59">
        <f t="shared" si="12"/>
        <v>0.19582719604330287</v>
      </c>
      <c r="U26" s="57">
        <v>1272.6547876711581</v>
      </c>
      <c r="V26" s="57"/>
      <c r="W26" s="57"/>
      <c r="X26" s="57"/>
      <c r="Y26" s="57"/>
      <c r="Z26" s="59">
        <f t="shared" si="13"/>
        <v>1272.6547876711581</v>
      </c>
      <c r="AA26" s="57"/>
      <c r="AB26" s="57"/>
      <c r="AC26" s="57"/>
      <c r="AD26" s="57"/>
      <c r="AE26" s="57"/>
      <c r="AF26" s="57">
        <v>0.25235060505308776</v>
      </c>
      <c r="AG26" s="59">
        <f t="shared" si="14"/>
        <v>0.25235060505308776</v>
      </c>
      <c r="AH26" s="58">
        <f t="shared" si="8"/>
        <v>1273.8633827772112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9"/>
        <v>0</v>
      </c>
      <c r="H27" s="57"/>
      <c r="I27" s="59">
        <f t="shared" si="10"/>
        <v>0</v>
      </c>
      <c r="J27" s="57"/>
      <c r="K27" s="57"/>
      <c r="L27" s="57"/>
      <c r="M27" s="57"/>
      <c r="N27" s="57"/>
      <c r="O27" s="57"/>
      <c r="P27" s="59">
        <f t="shared" si="11"/>
        <v>0</v>
      </c>
      <c r="Q27" s="57">
        <v>4.8043598705363476E-2</v>
      </c>
      <c r="R27" s="57">
        <v>4.8043598705363476E-2</v>
      </c>
      <c r="S27" s="57">
        <v>0.7456851271041669</v>
      </c>
      <c r="T27" s="59">
        <f t="shared" si="12"/>
        <v>0.84177232451489381</v>
      </c>
      <c r="U27" s="57"/>
      <c r="V27" s="57">
        <v>11029.643460008032</v>
      </c>
      <c r="W27" s="57"/>
      <c r="X27" s="57"/>
      <c r="Y27" s="57"/>
      <c r="Z27" s="59">
        <f t="shared" si="13"/>
        <v>11029.643460008032</v>
      </c>
      <c r="AA27" s="57"/>
      <c r="AB27" s="57"/>
      <c r="AC27" s="57"/>
      <c r="AD27" s="57"/>
      <c r="AE27" s="57"/>
      <c r="AF27" s="57">
        <v>0.61475687155990588</v>
      </c>
      <c r="AG27" s="59">
        <f t="shared" si="14"/>
        <v>0.61475687155990588</v>
      </c>
      <c r="AH27" s="58">
        <f t="shared" si="8"/>
        <v>11031.099989204107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9"/>
        <v>0</v>
      </c>
      <c r="H28" s="57"/>
      <c r="I28" s="59">
        <f t="shared" si="10"/>
        <v>0</v>
      </c>
      <c r="J28" s="57"/>
      <c r="K28" s="57"/>
      <c r="L28" s="57"/>
      <c r="M28" s="57"/>
      <c r="N28" s="57"/>
      <c r="O28" s="57"/>
      <c r="P28" s="59">
        <f t="shared" si="11"/>
        <v>0</v>
      </c>
      <c r="Q28" s="57"/>
      <c r="R28" s="57"/>
      <c r="S28" s="57"/>
      <c r="T28" s="59">
        <f t="shared" si="12"/>
        <v>0</v>
      </c>
      <c r="U28" s="57"/>
      <c r="V28" s="57"/>
      <c r="W28" s="57">
        <v>2.021405377244192</v>
      </c>
      <c r="X28" s="57"/>
      <c r="Y28" s="57"/>
      <c r="Z28" s="59">
        <f t="shared" si="13"/>
        <v>2.021405377244192</v>
      </c>
      <c r="AA28" s="57"/>
      <c r="AB28" s="57"/>
      <c r="AC28" s="57"/>
      <c r="AD28" s="57"/>
      <c r="AE28" s="57"/>
      <c r="AF28" s="57"/>
      <c r="AG28" s="59">
        <f t="shared" si="14"/>
        <v>0</v>
      </c>
      <c r="AH28" s="58">
        <f t="shared" si="8"/>
        <v>2.021405377244192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9"/>
        <v>0</v>
      </c>
      <c r="H29" s="57"/>
      <c r="I29" s="59">
        <f t="shared" si="10"/>
        <v>0</v>
      </c>
      <c r="J29" s="57"/>
      <c r="K29" s="57"/>
      <c r="L29" s="57"/>
      <c r="M29" s="57"/>
      <c r="N29" s="57"/>
      <c r="O29" s="57"/>
      <c r="P29" s="59">
        <f t="shared" si="11"/>
        <v>0</v>
      </c>
      <c r="Q29" s="57"/>
      <c r="R29" s="57"/>
      <c r="S29" s="57">
        <v>9.9293252578664767E-2</v>
      </c>
      <c r="T29" s="59">
        <f t="shared" si="12"/>
        <v>9.9293252578664767E-2</v>
      </c>
      <c r="U29" s="57"/>
      <c r="V29" s="57"/>
      <c r="W29" s="57"/>
      <c r="X29" s="57">
        <v>160.50110325607832</v>
      </c>
      <c r="Y29" s="57"/>
      <c r="Z29" s="59">
        <f t="shared" si="13"/>
        <v>160.50110325607832</v>
      </c>
      <c r="AA29" s="57"/>
      <c r="AB29" s="57"/>
      <c r="AC29" s="57"/>
      <c r="AD29" s="57"/>
      <c r="AE29" s="57"/>
      <c r="AF29" s="57"/>
      <c r="AG29" s="59">
        <f t="shared" si="14"/>
        <v>0</v>
      </c>
      <c r="AH29" s="58">
        <f t="shared" si="8"/>
        <v>160.60039650865698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9"/>
        <v>0</v>
      </c>
      <c r="H30" s="57"/>
      <c r="I30" s="59">
        <f t="shared" si="10"/>
        <v>0</v>
      </c>
      <c r="J30" s="57"/>
      <c r="K30" s="57"/>
      <c r="L30" s="57"/>
      <c r="M30" s="57"/>
      <c r="N30" s="57"/>
      <c r="O30" s="57"/>
      <c r="P30" s="59">
        <f t="shared" si="11"/>
        <v>0</v>
      </c>
      <c r="Q30" s="57"/>
      <c r="R30" s="57"/>
      <c r="S30" s="57"/>
      <c r="T30" s="59">
        <f t="shared" si="12"/>
        <v>0</v>
      </c>
      <c r="U30" s="57"/>
      <c r="V30" s="57"/>
      <c r="W30" s="57"/>
      <c r="X30" s="57"/>
      <c r="Y30" s="57"/>
      <c r="Z30" s="59">
        <f t="shared" si="13"/>
        <v>0</v>
      </c>
      <c r="AA30" s="57"/>
      <c r="AB30" s="57"/>
      <c r="AC30" s="57"/>
      <c r="AD30" s="57"/>
      <c r="AE30" s="57"/>
      <c r="AF30" s="57"/>
      <c r="AG30" s="59">
        <f t="shared" si="14"/>
        <v>0</v>
      </c>
      <c r="AH30" s="58">
        <f t="shared" si="8"/>
        <v>0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8">SUM(E26:E30)</f>
        <v>0</v>
      </c>
      <c r="F31" s="92">
        <f t="shared" si="18"/>
        <v>0</v>
      </c>
      <c r="G31" s="92">
        <f t="shared" si="18"/>
        <v>0</v>
      </c>
      <c r="H31" s="92">
        <f t="shared" si="18"/>
        <v>0</v>
      </c>
      <c r="I31" s="92">
        <f t="shared" si="18"/>
        <v>0</v>
      </c>
      <c r="J31" s="92">
        <f t="shared" si="18"/>
        <v>0.58651933277944823</v>
      </c>
      <c r="K31" s="92">
        <f t="shared" si="18"/>
        <v>0</v>
      </c>
      <c r="L31" s="92">
        <f t="shared" si="18"/>
        <v>0</v>
      </c>
      <c r="M31" s="92">
        <f t="shared" si="18"/>
        <v>0</v>
      </c>
      <c r="N31" s="92">
        <f t="shared" si="18"/>
        <v>0</v>
      </c>
      <c r="O31" s="92">
        <f t="shared" si="18"/>
        <v>0.17389797217715491</v>
      </c>
      <c r="P31" s="92">
        <f t="shared" si="18"/>
        <v>0.7604173049566032</v>
      </c>
      <c r="Q31" s="92">
        <f t="shared" si="18"/>
        <v>4.8043598705363476E-2</v>
      </c>
      <c r="R31" s="92">
        <f t="shared" si="18"/>
        <v>4.8043598705363476E-2</v>
      </c>
      <c r="S31" s="92">
        <f t="shared" si="18"/>
        <v>1.0408055757261345</v>
      </c>
      <c r="T31" s="92">
        <f t="shared" si="18"/>
        <v>1.1368927731368614</v>
      </c>
      <c r="U31" s="92">
        <f t="shared" si="18"/>
        <v>1272.6547876711581</v>
      </c>
      <c r="V31" s="92">
        <f t="shared" si="18"/>
        <v>11029.643460008032</v>
      </c>
      <c r="W31" s="92">
        <f t="shared" si="18"/>
        <v>2.021405377244192</v>
      </c>
      <c r="X31" s="92">
        <f t="shared" si="18"/>
        <v>160.50110325607832</v>
      </c>
      <c r="Y31" s="92">
        <f t="shared" si="18"/>
        <v>0</v>
      </c>
      <c r="Z31" s="92">
        <f t="shared" si="18"/>
        <v>12464.820756312511</v>
      </c>
      <c r="AA31" s="92">
        <f t="shared" si="18"/>
        <v>0</v>
      </c>
      <c r="AB31" s="92">
        <f t="shared" si="18"/>
        <v>0</v>
      </c>
      <c r="AC31" s="92">
        <f t="shared" si="18"/>
        <v>0</v>
      </c>
      <c r="AD31" s="92">
        <f t="shared" si="18"/>
        <v>0</v>
      </c>
      <c r="AE31" s="92">
        <f t="shared" si="18"/>
        <v>0</v>
      </c>
      <c r="AF31" s="92">
        <f t="shared" si="18"/>
        <v>0.86710747661299359</v>
      </c>
      <c r="AG31" s="92">
        <f t="shared" si="18"/>
        <v>0.86710747661299359</v>
      </c>
      <c r="AH31" s="92">
        <f t="shared" si="18"/>
        <v>12467.585173867219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9"/>
        <v>0</v>
      </c>
      <c r="H32" s="57"/>
      <c r="I32" s="59">
        <f t="shared" si="10"/>
        <v>0</v>
      </c>
      <c r="J32" s="57"/>
      <c r="K32" s="57"/>
      <c r="L32" s="57"/>
      <c r="M32" s="57"/>
      <c r="N32" s="57"/>
      <c r="O32" s="57"/>
      <c r="P32" s="59">
        <f t="shared" si="11"/>
        <v>0</v>
      </c>
      <c r="Q32" s="57">
        <v>3.0805076538528452E-2</v>
      </c>
      <c r="R32" s="57">
        <v>3.0805076538528452E-2</v>
      </c>
      <c r="S32" s="57"/>
      <c r="T32" s="59">
        <f t="shared" si="12"/>
        <v>6.1610153077056903E-2</v>
      </c>
      <c r="U32" s="57"/>
      <c r="V32" s="57"/>
      <c r="W32" s="57"/>
      <c r="X32" s="57">
        <v>0.45229387754489314</v>
      </c>
      <c r="Y32" s="57"/>
      <c r="Z32" s="59">
        <f t="shared" si="13"/>
        <v>0.45229387754489314</v>
      </c>
      <c r="AA32" s="57">
        <v>5866.1587815744269</v>
      </c>
      <c r="AB32" s="57"/>
      <c r="AC32" s="57"/>
      <c r="AD32" s="57"/>
      <c r="AE32" s="57"/>
      <c r="AF32" s="57">
        <v>0.24323416225353439</v>
      </c>
      <c r="AG32" s="59">
        <f t="shared" si="14"/>
        <v>0.24323416225353439</v>
      </c>
      <c r="AH32" s="58">
        <f t="shared" si="8"/>
        <v>5866.9159197673025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9"/>
        <v>0</v>
      </c>
      <c r="H33" s="57"/>
      <c r="I33" s="59">
        <f t="shared" si="10"/>
        <v>0</v>
      </c>
      <c r="J33" s="57"/>
      <c r="K33" s="57"/>
      <c r="L33" s="57"/>
      <c r="M33" s="57"/>
      <c r="N33" s="57"/>
      <c r="O33" s="57"/>
      <c r="P33" s="59">
        <f t="shared" si="11"/>
        <v>0</v>
      </c>
      <c r="Q33" s="57"/>
      <c r="R33" s="57"/>
      <c r="S33" s="57"/>
      <c r="T33" s="59">
        <f t="shared" si="12"/>
        <v>0</v>
      </c>
      <c r="U33" s="57"/>
      <c r="V33" s="57"/>
      <c r="W33" s="57"/>
      <c r="X33" s="57"/>
      <c r="Y33" s="57"/>
      <c r="Z33" s="59">
        <f t="shared" si="13"/>
        <v>0</v>
      </c>
      <c r="AA33" s="57"/>
      <c r="AB33" s="57">
        <v>8682.9710640428184</v>
      </c>
      <c r="AC33" s="57"/>
      <c r="AD33" s="57"/>
      <c r="AE33" s="57"/>
      <c r="AF33" s="57"/>
      <c r="AG33" s="59">
        <f t="shared" si="14"/>
        <v>0</v>
      </c>
      <c r="AH33" s="58">
        <f t="shared" si="8"/>
        <v>8682.9710640428184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9"/>
        <v>0</v>
      </c>
      <c r="H34" s="57"/>
      <c r="I34" s="59">
        <f t="shared" si="10"/>
        <v>0</v>
      </c>
      <c r="J34" s="57"/>
      <c r="K34" s="57"/>
      <c r="L34" s="57"/>
      <c r="M34" s="57"/>
      <c r="N34" s="57"/>
      <c r="O34" s="57">
        <v>0.12883658473912968</v>
      </c>
      <c r="P34" s="59">
        <f t="shared" si="11"/>
        <v>0.12883658473912968</v>
      </c>
      <c r="Q34" s="57"/>
      <c r="R34" s="57"/>
      <c r="S34" s="57"/>
      <c r="T34" s="59">
        <f t="shared" si="12"/>
        <v>0</v>
      </c>
      <c r="U34" s="57"/>
      <c r="V34" s="57"/>
      <c r="W34" s="57"/>
      <c r="X34" s="57"/>
      <c r="Y34" s="57"/>
      <c r="Z34" s="59">
        <f t="shared" si="13"/>
        <v>0</v>
      </c>
      <c r="AA34" s="57"/>
      <c r="AB34" s="57"/>
      <c r="AC34" s="57">
        <v>2.6908322908633195</v>
      </c>
      <c r="AD34" s="57"/>
      <c r="AE34" s="57"/>
      <c r="AF34" s="57"/>
      <c r="AG34" s="59">
        <f t="shared" si="14"/>
        <v>2.6908322908633195</v>
      </c>
      <c r="AH34" s="58">
        <f t="shared" si="8"/>
        <v>2.8196688756024493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9"/>
        <v>0</v>
      </c>
      <c r="H35" s="57"/>
      <c r="I35" s="59">
        <f t="shared" si="10"/>
        <v>0</v>
      </c>
      <c r="J35" s="57"/>
      <c r="K35" s="57"/>
      <c r="L35" s="57"/>
      <c r="M35" s="57"/>
      <c r="N35" s="57"/>
      <c r="O35" s="57"/>
      <c r="P35" s="59">
        <f t="shared" si="11"/>
        <v>0</v>
      </c>
      <c r="Q35" s="57"/>
      <c r="R35" s="57"/>
      <c r="S35" s="57"/>
      <c r="T35" s="59">
        <f t="shared" si="12"/>
        <v>0</v>
      </c>
      <c r="U35" s="57"/>
      <c r="V35" s="57"/>
      <c r="W35" s="57"/>
      <c r="X35" s="57"/>
      <c r="Y35" s="57"/>
      <c r="Z35" s="59">
        <f t="shared" si="13"/>
        <v>0</v>
      </c>
      <c r="AA35" s="57"/>
      <c r="AB35" s="57"/>
      <c r="AC35" s="57"/>
      <c r="AD35" s="57"/>
      <c r="AE35" s="57"/>
      <c r="AF35" s="57"/>
      <c r="AG35" s="59">
        <f t="shared" si="14"/>
        <v>0</v>
      </c>
      <c r="AH35" s="58">
        <f t="shared" si="8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/>
      <c r="E36" s="57"/>
      <c r="F36" s="57"/>
      <c r="G36" s="58">
        <f t="shared" si="9"/>
        <v>0</v>
      </c>
      <c r="H36" s="57"/>
      <c r="I36" s="59">
        <f t="shared" si="10"/>
        <v>0</v>
      </c>
      <c r="J36" s="57"/>
      <c r="K36" s="57"/>
      <c r="L36" s="57"/>
      <c r="M36" s="57"/>
      <c r="N36" s="57"/>
      <c r="O36" s="57"/>
      <c r="P36" s="59">
        <f t="shared" si="11"/>
        <v>0</v>
      </c>
      <c r="Q36" s="57"/>
      <c r="R36" s="57"/>
      <c r="S36" s="57">
        <v>0.10599592900734471</v>
      </c>
      <c r="T36" s="59">
        <f t="shared" si="12"/>
        <v>0.10599592900734471</v>
      </c>
      <c r="U36" s="57"/>
      <c r="V36" s="57"/>
      <c r="W36" s="57"/>
      <c r="X36" s="57"/>
      <c r="Y36" s="57"/>
      <c r="Z36" s="59">
        <f t="shared" si="13"/>
        <v>0</v>
      </c>
      <c r="AA36" s="57"/>
      <c r="AB36" s="57"/>
      <c r="AC36" s="57"/>
      <c r="AD36" s="57"/>
      <c r="AE36" s="57">
        <v>873.01273144554193</v>
      </c>
      <c r="AF36" s="57">
        <v>3.0882479745713027</v>
      </c>
      <c r="AG36" s="59">
        <f t="shared" si="14"/>
        <v>876.10097942011328</v>
      </c>
      <c r="AH36" s="58">
        <f t="shared" si="8"/>
        <v>876.20697534912063</v>
      </c>
      <c r="AI36" s="2"/>
      <c r="AJ36" s="2"/>
    </row>
    <row r="37" spans="1:36" x14ac:dyDescent="0.25">
      <c r="A37" s="133"/>
      <c r="B37" s="172"/>
      <c r="C37" s="37" t="s">
        <v>36</v>
      </c>
      <c r="D37" s="57"/>
      <c r="E37" s="57"/>
      <c r="F37" s="57"/>
      <c r="G37" s="58">
        <f t="shared" si="9"/>
        <v>0</v>
      </c>
      <c r="H37" s="57"/>
      <c r="I37" s="59">
        <f t="shared" si="10"/>
        <v>0</v>
      </c>
      <c r="J37" s="57"/>
      <c r="K37" s="57"/>
      <c r="L37" s="57"/>
      <c r="M37" s="57"/>
      <c r="N37" s="57"/>
      <c r="O37" s="57"/>
      <c r="P37" s="59">
        <f t="shared" si="11"/>
        <v>0</v>
      </c>
      <c r="Q37" s="57"/>
      <c r="R37" s="57"/>
      <c r="S37" s="57"/>
      <c r="T37" s="59">
        <f t="shared" si="12"/>
        <v>0</v>
      </c>
      <c r="U37" s="57"/>
      <c r="V37" s="57"/>
      <c r="W37" s="57"/>
      <c r="X37" s="57"/>
      <c r="Y37" s="57"/>
      <c r="Z37" s="59">
        <f t="shared" si="13"/>
        <v>0</v>
      </c>
      <c r="AA37" s="57"/>
      <c r="AB37" s="57"/>
      <c r="AC37" s="57"/>
      <c r="AD37" s="57"/>
      <c r="AE37" s="57"/>
      <c r="AF37" s="57">
        <v>419.64411076996487</v>
      </c>
      <c r="AG37" s="59">
        <f t="shared" si="14"/>
        <v>419.64411076996487</v>
      </c>
      <c r="AH37" s="58">
        <f t="shared" si="8"/>
        <v>419.64411076996487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9">SUM(E34:E37)</f>
        <v>0</v>
      </c>
      <c r="F38" s="93">
        <f t="shared" si="19"/>
        <v>0</v>
      </c>
      <c r="G38" s="93">
        <f t="shared" si="19"/>
        <v>0</v>
      </c>
      <c r="H38" s="93">
        <f t="shared" si="19"/>
        <v>0</v>
      </c>
      <c r="I38" s="93">
        <f t="shared" si="19"/>
        <v>0</v>
      </c>
      <c r="J38" s="93">
        <f t="shared" si="19"/>
        <v>0</v>
      </c>
      <c r="K38" s="93">
        <f t="shared" si="19"/>
        <v>0</v>
      </c>
      <c r="L38" s="93">
        <f t="shared" si="19"/>
        <v>0</v>
      </c>
      <c r="M38" s="93">
        <f t="shared" si="19"/>
        <v>0</v>
      </c>
      <c r="N38" s="93">
        <f t="shared" si="19"/>
        <v>0</v>
      </c>
      <c r="O38" s="93">
        <f t="shared" si="19"/>
        <v>0.12883658473912968</v>
      </c>
      <c r="P38" s="93">
        <f t="shared" si="19"/>
        <v>0.12883658473912968</v>
      </c>
      <c r="Q38" s="93">
        <f>SUM(Q34:Q37)</f>
        <v>0</v>
      </c>
      <c r="R38" s="93">
        <f t="shared" ref="R38:AH38" si="20">SUM(R34:R37)</f>
        <v>0</v>
      </c>
      <c r="S38" s="93">
        <f t="shared" si="20"/>
        <v>0.10599592900734471</v>
      </c>
      <c r="T38" s="93">
        <f t="shared" si="20"/>
        <v>0.10599592900734471</v>
      </c>
      <c r="U38" s="93">
        <f t="shared" si="20"/>
        <v>0</v>
      </c>
      <c r="V38" s="93">
        <f t="shared" si="20"/>
        <v>0</v>
      </c>
      <c r="W38" s="93">
        <f t="shared" si="20"/>
        <v>0</v>
      </c>
      <c r="X38" s="93">
        <f t="shared" si="20"/>
        <v>0</v>
      </c>
      <c r="Y38" s="93">
        <f t="shared" si="20"/>
        <v>0</v>
      </c>
      <c r="Z38" s="93">
        <f t="shared" si="20"/>
        <v>0</v>
      </c>
      <c r="AA38" s="93">
        <f t="shared" si="20"/>
        <v>0</v>
      </c>
      <c r="AB38" s="93">
        <f t="shared" si="20"/>
        <v>0</v>
      </c>
      <c r="AC38" s="93">
        <f t="shared" si="20"/>
        <v>2.6908322908633195</v>
      </c>
      <c r="AD38" s="93">
        <f t="shared" si="20"/>
        <v>0</v>
      </c>
      <c r="AE38" s="93">
        <f t="shared" si="20"/>
        <v>873.01273144554193</v>
      </c>
      <c r="AF38" s="93">
        <f t="shared" si="20"/>
        <v>422.73235874453616</v>
      </c>
      <c r="AG38" s="93">
        <f t="shared" si="20"/>
        <v>1298.4359224809414</v>
      </c>
      <c r="AH38" s="98">
        <f t="shared" si="20"/>
        <v>1298.670754994688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6415.0473021324078</v>
      </c>
      <c r="E39" s="61"/>
      <c r="F39" s="61">
        <v>2174.2452567546943</v>
      </c>
      <c r="G39" s="58">
        <f t="shared" si="9"/>
        <v>8589.2925588871021</v>
      </c>
      <c r="H39" s="61">
        <v>2.7408971365364088</v>
      </c>
      <c r="I39" s="59">
        <f t="shared" si="10"/>
        <v>8592.0334560236388</v>
      </c>
      <c r="J39" s="61">
        <v>10521.584223503254</v>
      </c>
      <c r="K39" s="61">
        <v>82.467150430585846</v>
      </c>
      <c r="L39" s="61"/>
      <c r="M39" s="61"/>
      <c r="N39" s="61">
        <v>64.266993025969583</v>
      </c>
      <c r="O39" s="61">
        <v>7452.8977966273951</v>
      </c>
      <c r="P39" s="59">
        <f t="shared" si="11"/>
        <v>18121.216163587203</v>
      </c>
      <c r="Q39" s="57">
        <v>23.052475439770539</v>
      </c>
      <c r="R39" s="61">
        <v>310.02330301577365</v>
      </c>
      <c r="S39" s="61">
        <v>297.10588946099011</v>
      </c>
      <c r="T39" s="59">
        <f t="shared" si="12"/>
        <v>630.18166791653425</v>
      </c>
      <c r="U39" s="61">
        <v>1272.6547876711581</v>
      </c>
      <c r="V39" s="61">
        <v>11029.643460008032</v>
      </c>
      <c r="W39" s="61">
        <v>2.021405377244192</v>
      </c>
      <c r="X39" s="61">
        <v>160.95339713362321</v>
      </c>
      <c r="Y39" s="61"/>
      <c r="Z39" s="59">
        <f t="shared" si="13"/>
        <v>12465.273050190057</v>
      </c>
      <c r="AA39" s="61">
        <v>5869.6514342846867</v>
      </c>
      <c r="AB39" s="61">
        <v>8682.9710640428184</v>
      </c>
      <c r="AC39" s="61">
        <v>2.6908322908633195</v>
      </c>
      <c r="AD39" s="61"/>
      <c r="AE39" s="61">
        <v>876.54133044658101</v>
      </c>
      <c r="AF39" s="61">
        <v>431.30961090672429</v>
      </c>
      <c r="AG39" s="59">
        <f t="shared" si="14"/>
        <v>1310.5417736441686</v>
      </c>
      <c r="AH39" s="58">
        <f>AG39+AB39+AA39+Z39+T39+P39+I39+1</f>
        <v>55672.868609689103</v>
      </c>
      <c r="AI39" s="2"/>
      <c r="AJ39" s="2"/>
    </row>
    <row r="40" spans="1:36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</row>
    <row r="41" spans="1:36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H7:AH8"/>
    <mergeCell ref="AC7:AG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AJ43"/>
  <sheetViews>
    <sheetView showZeros="0" view="pageLayout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2" style="1" customWidth="1"/>
    <col min="3" max="3" width="28.140625" style="1" customWidth="1"/>
    <col min="4" max="4" width="7" style="1" customWidth="1"/>
    <col min="5" max="6" width="6.5703125" style="1" customWidth="1"/>
    <col min="7" max="7" width="7" style="1" customWidth="1"/>
    <col min="8" max="8" width="6.5703125" style="1" bestFit="1" customWidth="1"/>
    <col min="9" max="9" width="8.7109375" style="1" customWidth="1"/>
    <col min="10" max="10" width="6.42578125" style="1" customWidth="1"/>
    <col min="11" max="12" width="6.140625" style="1" customWidth="1"/>
    <col min="13" max="13" width="6" style="1" customWidth="1"/>
    <col min="14" max="14" width="6.28515625" style="1" customWidth="1"/>
    <col min="15" max="15" width="6.5703125" style="1" customWidth="1"/>
    <col min="16" max="16" width="9" style="1" customWidth="1"/>
    <col min="17" max="17" width="6.140625" style="1" customWidth="1"/>
    <col min="18" max="18" width="6.42578125" style="1" customWidth="1"/>
    <col min="19" max="19" width="6.140625" style="1" customWidth="1"/>
    <col min="20" max="20" width="8.7109375" style="1" customWidth="1"/>
    <col min="21" max="21" width="7.5703125" style="1" bestFit="1" customWidth="1"/>
    <col min="22" max="22" width="7.28515625" style="1" customWidth="1"/>
    <col min="23" max="24" width="7.140625" style="1" customWidth="1"/>
    <col min="25" max="25" width="7" style="1" customWidth="1"/>
    <col min="26" max="26" width="9.140625" style="1"/>
    <col min="27" max="27" width="9.5703125" style="1" customWidth="1"/>
    <col min="28" max="28" width="9.42578125" style="1" customWidth="1"/>
    <col min="29" max="29" width="7.85546875" style="1" customWidth="1"/>
    <col min="30" max="31" width="7.5703125" style="1" customWidth="1"/>
    <col min="32" max="32" width="8" style="1" customWidth="1"/>
    <col min="33" max="33" width="9.140625" style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48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48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5" customHeight="1" x14ac:dyDescent="0.25">
      <c r="A9" s="133" t="s">
        <v>2</v>
      </c>
      <c r="B9" s="159" t="s">
        <v>3</v>
      </c>
      <c r="C9" s="26" t="s">
        <v>11</v>
      </c>
      <c r="D9" s="57">
        <v>10970.226944713479</v>
      </c>
      <c r="E9" s="57"/>
      <c r="F9" s="57">
        <v>9.5568817080250863</v>
      </c>
      <c r="G9" s="58">
        <f>SUM(D9:F9)</f>
        <v>10979.783826421504</v>
      </c>
      <c r="H9" s="57">
        <v>0.14575557173501513</v>
      </c>
      <c r="I9" s="59">
        <f>SUM(G9:H9)</f>
        <v>10979.929581993239</v>
      </c>
      <c r="J9" s="57">
        <v>67.132062587053198</v>
      </c>
      <c r="K9" s="57">
        <v>1.9257182797136887</v>
      </c>
      <c r="L9" s="57"/>
      <c r="M9" s="57"/>
      <c r="N9" s="57">
        <v>6.6376154738309072</v>
      </c>
      <c r="O9" s="57">
        <v>174.23910779560899</v>
      </c>
      <c r="P9" s="59">
        <f>SUM(J9:O9)</f>
        <v>249.93450413620678</v>
      </c>
      <c r="Q9" s="57">
        <v>0.1539938741684318</v>
      </c>
      <c r="R9" s="57">
        <v>4.7879595203326932</v>
      </c>
      <c r="S9" s="57">
        <v>1.84791732315649</v>
      </c>
      <c r="T9" s="59">
        <f>SUM(Q9:S9)</f>
        <v>6.7898707176576147</v>
      </c>
      <c r="U9" s="57">
        <v>0.23410523759981824</v>
      </c>
      <c r="V9" s="57">
        <v>2.3152075365584324E-2</v>
      </c>
      <c r="W9" s="57"/>
      <c r="X9" s="57">
        <v>63.573601674833789</v>
      </c>
      <c r="Y9" s="57"/>
      <c r="Z9" s="59">
        <f>SUM(U9:Y9)</f>
        <v>63.830858987799189</v>
      </c>
      <c r="AA9" s="57"/>
      <c r="AB9" s="57">
        <v>2.6733472754649323</v>
      </c>
      <c r="AC9" s="57">
        <v>0.23084856755884103</v>
      </c>
      <c r="AD9" s="57"/>
      <c r="AE9" s="57"/>
      <c r="AF9" s="57"/>
      <c r="AG9" s="59">
        <f>SUM(AC9:AF9)</f>
        <v>0.23084856755884103</v>
      </c>
      <c r="AH9" s="58">
        <f>AG9+Z9+AB9+AA9+T9+P9+I9</f>
        <v>11303.389011677928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0">SUM(D10:F10)</f>
        <v>0</v>
      </c>
      <c r="H10" s="57"/>
      <c r="I10" s="59">
        <f t="shared" ref="I10:I39" si="1">SUM(G10:H10)</f>
        <v>0</v>
      </c>
      <c r="J10" s="57"/>
      <c r="K10" s="57"/>
      <c r="L10" s="57"/>
      <c r="M10" s="57"/>
      <c r="N10" s="57"/>
      <c r="O10" s="57"/>
      <c r="P10" s="59">
        <f t="shared" ref="P10:P39" si="2">SUM(J10:O10)</f>
        <v>0</v>
      </c>
      <c r="Q10" s="57"/>
      <c r="R10" s="57"/>
      <c r="S10" s="57"/>
      <c r="T10" s="59">
        <f t="shared" ref="T10:T39" si="3">SUM(Q10:S10)</f>
        <v>0</v>
      </c>
      <c r="U10" s="57"/>
      <c r="V10" s="57"/>
      <c r="W10" s="57"/>
      <c r="X10" s="57"/>
      <c r="Y10" s="57"/>
      <c r="Z10" s="59">
        <f t="shared" ref="Z10:Z13" si="4">SUM(U10:Y10)</f>
        <v>0</v>
      </c>
      <c r="AA10" s="57"/>
      <c r="AB10" s="57"/>
      <c r="AC10" s="57"/>
      <c r="AD10" s="57"/>
      <c r="AE10" s="57"/>
      <c r="AF10" s="57"/>
      <c r="AG10" s="59">
        <f t="shared" ref="AG10:AG39" si="5">SUM(AC10:AF10)</f>
        <v>0</v>
      </c>
      <c r="AH10" s="58">
        <f>AG10+Z10+AB10+AA10+T10+P10+I10</f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2.744338580362891</v>
      </c>
      <c r="E11" s="57"/>
      <c r="F11" s="57">
        <v>2139.5267075008937</v>
      </c>
      <c r="G11" s="58">
        <f t="shared" si="0"/>
        <v>2142.2710460812568</v>
      </c>
      <c r="H11" s="57"/>
      <c r="I11" s="59">
        <v>7421.5986573514901</v>
      </c>
      <c r="J11" s="57">
        <v>3.4874197332909831</v>
      </c>
      <c r="K11" s="57">
        <v>2.1783079963234426</v>
      </c>
      <c r="L11" s="57"/>
      <c r="M11" s="57"/>
      <c r="N11" s="57">
        <v>5.5613609218042863E-2</v>
      </c>
      <c r="O11" s="57">
        <v>17.162622810759469</v>
      </c>
      <c r="P11" s="59">
        <f t="shared" si="2"/>
        <v>22.883964149591939</v>
      </c>
      <c r="Q11" s="57">
        <v>0.10686793599557676</v>
      </c>
      <c r="R11" s="57">
        <v>5.0316258397451286</v>
      </c>
      <c r="S11" s="57">
        <v>0.87630692372832675</v>
      </c>
      <c r="T11" s="59">
        <f t="shared" si="3"/>
        <v>6.0148006994690313</v>
      </c>
      <c r="U11" s="57">
        <v>31.378611398072749</v>
      </c>
      <c r="V11" s="57"/>
      <c r="W11" s="57"/>
      <c r="X11" s="57">
        <v>2.1118875235737211</v>
      </c>
      <c r="Y11" s="57"/>
      <c r="Z11" s="59">
        <f t="shared" si="4"/>
        <v>33.49049892164647</v>
      </c>
      <c r="AA11" s="57">
        <v>7.3365264176071615E-2</v>
      </c>
      <c r="AB11" s="57">
        <v>5.0325136712136933</v>
      </c>
      <c r="AC11" s="57">
        <v>0.46118096197548131</v>
      </c>
      <c r="AD11" s="57"/>
      <c r="AE11" s="57"/>
      <c r="AF11" s="57">
        <v>0.18664824594410023</v>
      </c>
      <c r="AG11" s="59">
        <f t="shared" si="5"/>
        <v>0.64782920791958154</v>
      </c>
      <c r="AH11" s="58">
        <f>AG11+Z11+AB11+AA11+T11+P11+I11</f>
        <v>7489.7416292655071</v>
      </c>
      <c r="AI11" s="2"/>
      <c r="AJ11" s="2"/>
    </row>
    <row r="12" spans="1:36" x14ac:dyDescent="0.25">
      <c r="A12" s="133"/>
      <c r="B12" s="160"/>
      <c r="C12" s="27" t="s">
        <v>75</v>
      </c>
      <c r="D12" s="87">
        <f>SUM(D9:D11)</f>
        <v>10972.971283293842</v>
      </c>
      <c r="E12" s="87">
        <f t="shared" ref="E12:AH12" si="6">SUM(E9:E11)</f>
        <v>0</v>
      </c>
      <c r="F12" s="87">
        <f t="shared" si="6"/>
        <v>2149.083589208919</v>
      </c>
      <c r="G12" s="87">
        <f t="shared" si="6"/>
        <v>13122.054872502762</v>
      </c>
      <c r="H12" s="87">
        <f t="shared" si="6"/>
        <v>0.14575557173501513</v>
      </c>
      <c r="I12" s="87">
        <f t="shared" si="6"/>
        <v>18401.528239344731</v>
      </c>
      <c r="J12" s="87">
        <f t="shared" si="6"/>
        <v>70.619482320344176</v>
      </c>
      <c r="K12" s="87">
        <f t="shared" si="6"/>
        <v>4.1040262760371311</v>
      </c>
      <c r="L12" s="87">
        <f t="shared" si="6"/>
        <v>0</v>
      </c>
      <c r="M12" s="87">
        <f t="shared" si="6"/>
        <v>0</v>
      </c>
      <c r="N12" s="87">
        <f t="shared" si="6"/>
        <v>6.6932290830489505</v>
      </c>
      <c r="O12" s="87">
        <f t="shared" si="6"/>
        <v>191.40173060636846</v>
      </c>
      <c r="P12" s="87">
        <f t="shared" si="6"/>
        <v>272.8184682857987</v>
      </c>
      <c r="Q12" s="87">
        <f t="shared" si="6"/>
        <v>0.26086181016400856</v>
      </c>
      <c r="R12" s="87">
        <f t="shared" si="6"/>
        <v>9.8195853600778218</v>
      </c>
      <c r="S12" s="87">
        <f t="shared" si="6"/>
        <v>2.724224246884817</v>
      </c>
      <c r="T12" s="87">
        <f t="shared" si="6"/>
        <v>12.804671417126645</v>
      </c>
      <c r="U12" s="87">
        <f t="shared" si="6"/>
        <v>31.612716635672566</v>
      </c>
      <c r="V12" s="87">
        <f t="shared" si="6"/>
        <v>2.3152075365584324E-2</v>
      </c>
      <c r="W12" s="87">
        <f t="shared" si="6"/>
        <v>0</v>
      </c>
      <c r="X12" s="87">
        <f t="shared" si="6"/>
        <v>65.68548919840751</v>
      </c>
      <c r="Y12" s="87">
        <f t="shared" si="6"/>
        <v>0</v>
      </c>
      <c r="Z12" s="87">
        <f t="shared" si="6"/>
        <v>97.321357909445652</v>
      </c>
      <c r="AA12" s="87">
        <f t="shared" si="6"/>
        <v>7.3365264176071615E-2</v>
      </c>
      <c r="AB12" s="87">
        <f t="shared" si="6"/>
        <v>7.7058609466786256</v>
      </c>
      <c r="AC12" s="87">
        <f t="shared" si="6"/>
        <v>0.6920295295343224</v>
      </c>
      <c r="AD12" s="87">
        <f t="shared" si="6"/>
        <v>0</v>
      </c>
      <c r="AE12" s="87">
        <f t="shared" si="6"/>
        <v>0</v>
      </c>
      <c r="AF12" s="87">
        <f t="shared" si="6"/>
        <v>0.18664824594410023</v>
      </c>
      <c r="AG12" s="87">
        <f t="shared" si="6"/>
        <v>0.87867777547842252</v>
      </c>
      <c r="AH12" s="87">
        <f t="shared" si="6"/>
        <v>18793.130640943433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1.4863717733676576</v>
      </c>
      <c r="E13" s="57"/>
      <c r="F13" s="57"/>
      <c r="G13" s="58">
        <f t="shared" si="0"/>
        <v>1.4863717733676576</v>
      </c>
      <c r="H13" s="57">
        <v>52.665784435961413</v>
      </c>
      <c r="I13" s="59">
        <f t="shared" si="1"/>
        <v>54.152156209329071</v>
      </c>
      <c r="J13" s="57">
        <v>3.0296781953569999E-2</v>
      </c>
      <c r="K13" s="57"/>
      <c r="L13" s="57"/>
      <c r="M13" s="57"/>
      <c r="N13" s="57">
        <v>0.31998273720144754</v>
      </c>
      <c r="O13" s="57">
        <v>8.5618000476485587E-2</v>
      </c>
      <c r="P13" s="59">
        <f t="shared" si="2"/>
        <v>0.43589751963150314</v>
      </c>
      <c r="Q13" s="57"/>
      <c r="R13" s="57">
        <v>0.18674776700037057</v>
      </c>
      <c r="S13" s="57"/>
      <c r="T13" s="59">
        <f t="shared" si="3"/>
        <v>0.18674776700037057</v>
      </c>
      <c r="U13" s="57"/>
      <c r="V13" s="57"/>
      <c r="W13" s="57"/>
      <c r="X13" s="57">
        <v>8.2919139460243832E-2</v>
      </c>
      <c r="Y13" s="57"/>
      <c r="Z13" s="59">
        <f t="shared" si="4"/>
        <v>8.2919139460243832E-2</v>
      </c>
      <c r="AA13" s="57"/>
      <c r="AB13" s="57"/>
      <c r="AC13" s="57"/>
      <c r="AD13" s="57"/>
      <c r="AE13" s="57"/>
      <c r="AF13" s="57"/>
      <c r="AG13" s="59">
        <f t="shared" si="5"/>
        <v>0</v>
      </c>
      <c r="AH13" s="58">
        <f>AG13+Z13+AB13+AA13+T13+P13+I13</f>
        <v>54.857720635421188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10974.45765506721</v>
      </c>
      <c r="E14" s="87">
        <f t="shared" ref="E14:AH14" si="7">E12+E13</f>
        <v>0</v>
      </c>
      <c r="F14" s="87">
        <f t="shared" si="7"/>
        <v>2149.083589208919</v>
      </c>
      <c r="G14" s="87">
        <f t="shared" si="7"/>
        <v>13123.54124427613</v>
      </c>
      <c r="H14" s="87">
        <f t="shared" si="7"/>
        <v>52.811540007696429</v>
      </c>
      <c r="I14" s="87">
        <f t="shared" si="7"/>
        <v>18455.68039555406</v>
      </c>
      <c r="J14" s="87">
        <f t="shared" si="7"/>
        <v>70.649779102297742</v>
      </c>
      <c r="K14" s="87">
        <f t="shared" si="7"/>
        <v>4.1040262760371311</v>
      </c>
      <c r="L14" s="87">
        <f t="shared" si="7"/>
        <v>0</v>
      </c>
      <c r="M14" s="87">
        <f t="shared" si="7"/>
        <v>0</v>
      </c>
      <c r="N14" s="87">
        <f t="shared" si="7"/>
        <v>7.0132118202503984</v>
      </c>
      <c r="O14" s="87">
        <f t="shared" si="7"/>
        <v>191.48734860684493</v>
      </c>
      <c r="P14" s="87">
        <f t="shared" si="7"/>
        <v>273.25436580543021</v>
      </c>
      <c r="Q14" s="87">
        <f t="shared" si="7"/>
        <v>0.26086181016400856</v>
      </c>
      <c r="R14" s="87">
        <f t="shared" si="7"/>
        <v>10.006333127078193</v>
      </c>
      <c r="S14" s="87">
        <f t="shared" si="7"/>
        <v>2.724224246884817</v>
      </c>
      <c r="T14" s="87">
        <f t="shared" si="7"/>
        <v>12.991419184127016</v>
      </c>
      <c r="U14" s="87">
        <f t="shared" si="7"/>
        <v>31.612716635672566</v>
      </c>
      <c r="V14" s="87">
        <f t="shared" si="7"/>
        <v>2.3152075365584324E-2</v>
      </c>
      <c r="W14" s="87">
        <f t="shared" si="7"/>
        <v>0</v>
      </c>
      <c r="X14" s="87">
        <f t="shared" si="7"/>
        <v>65.768408337867754</v>
      </c>
      <c r="Y14" s="87">
        <f t="shared" si="7"/>
        <v>0</v>
      </c>
      <c r="Z14" s="87">
        <f t="shared" si="7"/>
        <v>97.404277048905897</v>
      </c>
      <c r="AA14" s="87">
        <f t="shared" si="7"/>
        <v>7.3365264176071615E-2</v>
      </c>
      <c r="AB14" s="87">
        <f t="shared" si="7"/>
        <v>7.7058609466786256</v>
      </c>
      <c r="AC14" s="87">
        <f t="shared" si="7"/>
        <v>0.6920295295343224</v>
      </c>
      <c r="AD14" s="87">
        <f t="shared" si="7"/>
        <v>0</v>
      </c>
      <c r="AE14" s="87">
        <f t="shared" si="7"/>
        <v>0</v>
      </c>
      <c r="AF14" s="87">
        <f t="shared" si="7"/>
        <v>0.18664824594410023</v>
      </c>
      <c r="AG14" s="87">
        <f t="shared" si="7"/>
        <v>0.87867777547842252</v>
      </c>
      <c r="AH14" s="87">
        <f t="shared" si="7"/>
        <v>18847.988361578853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>
        <v>7.2152486283016284</v>
      </c>
      <c r="E15" s="57"/>
      <c r="F15" s="57"/>
      <c r="G15" s="58">
        <f t="shared" si="0"/>
        <v>7.2152486283016284</v>
      </c>
      <c r="H15" s="57"/>
      <c r="I15" s="59">
        <f t="shared" si="1"/>
        <v>7.2152486283016284</v>
      </c>
      <c r="J15" s="57">
        <v>73194.521129326356</v>
      </c>
      <c r="K15" s="57">
        <v>2526.1302877001963</v>
      </c>
      <c r="L15" s="57"/>
      <c r="M15" s="57">
        <v>8.9023845638625883</v>
      </c>
      <c r="N15" s="57">
        <v>3035.1520522100877</v>
      </c>
      <c r="O15" s="57">
        <v>102.42930620103836</v>
      </c>
      <c r="P15" s="59">
        <f t="shared" si="2"/>
        <v>78867.135160001548</v>
      </c>
      <c r="Q15" s="57">
        <v>0.18490155862082333</v>
      </c>
      <c r="R15" s="57">
        <v>3.3379822450618095E-2</v>
      </c>
      <c r="S15" s="57">
        <v>0.16615629827700445</v>
      </c>
      <c r="T15" s="59">
        <f t="shared" si="3"/>
        <v>0.38443767934844586</v>
      </c>
      <c r="U15" s="57">
        <v>0.93563452880394971</v>
      </c>
      <c r="V15" s="57"/>
      <c r="W15" s="57"/>
      <c r="X15" s="57">
        <v>434.41332342600458</v>
      </c>
      <c r="Y15" s="57"/>
      <c r="Z15" s="59">
        <f t="shared" ref="Z15:Z39" si="8">SUM(U15:Y15)</f>
        <v>435.34895795480855</v>
      </c>
      <c r="AA15" s="57">
        <v>5.2868022596913616E-2</v>
      </c>
      <c r="AB15" s="57">
        <v>62849.731297497427</v>
      </c>
      <c r="AC15" s="57"/>
      <c r="AD15" s="57"/>
      <c r="AE15" s="57"/>
      <c r="AF15" s="57"/>
      <c r="AG15" s="59">
        <f t="shared" si="5"/>
        <v>0</v>
      </c>
      <c r="AH15" s="58">
        <f t="shared" ref="AH15:AH37" si="9">AG15+Z15+AB15+AA15+T15+P15+I15</f>
        <v>142159.86796978404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0"/>
        <v>0</v>
      </c>
      <c r="H16" s="57"/>
      <c r="I16" s="59">
        <f t="shared" si="1"/>
        <v>0</v>
      </c>
      <c r="J16" s="57">
        <v>19.574682672532354</v>
      </c>
      <c r="K16" s="57">
        <v>834.84742313471452</v>
      </c>
      <c r="L16" s="57"/>
      <c r="M16" s="57"/>
      <c r="N16" s="57">
        <v>3.3553484835469369</v>
      </c>
      <c r="O16" s="57">
        <v>3.5157413763773864</v>
      </c>
      <c r="P16" s="59">
        <f t="shared" si="2"/>
        <v>861.29319566717118</v>
      </c>
      <c r="Q16" s="57"/>
      <c r="R16" s="57"/>
      <c r="S16" s="57"/>
      <c r="T16" s="59">
        <f t="shared" si="3"/>
        <v>0</v>
      </c>
      <c r="U16" s="57"/>
      <c r="V16" s="57"/>
      <c r="W16" s="57"/>
      <c r="X16" s="57">
        <v>61.350046000959857</v>
      </c>
      <c r="Y16" s="57"/>
      <c r="Z16" s="59">
        <f t="shared" si="8"/>
        <v>61.350046000959857</v>
      </c>
      <c r="AA16" s="57"/>
      <c r="AB16" s="57">
        <v>26.619401880635611</v>
      </c>
      <c r="AC16" s="57"/>
      <c r="AD16" s="57"/>
      <c r="AE16" s="57"/>
      <c r="AF16" s="57"/>
      <c r="AG16" s="59">
        <f t="shared" si="5"/>
        <v>0</v>
      </c>
      <c r="AH16" s="58">
        <f t="shared" si="9"/>
        <v>949.26264354876662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0"/>
        <v>0</v>
      </c>
      <c r="H17" s="57"/>
      <c r="I17" s="59">
        <f t="shared" si="1"/>
        <v>0</v>
      </c>
      <c r="J17" s="57"/>
      <c r="K17" s="57"/>
      <c r="L17" s="57"/>
      <c r="M17" s="57"/>
      <c r="N17" s="57"/>
      <c r="O17" s="57"/>
      <c r="P17" s="59">
        <f t="shared" si="2"/>
        <v>0</v>
      </c>
      <c r="Q17" s="57"/>
      <c r="R17" s="57"/>
      <c r="S17" s="57"/>
      <c r="T17" s="59">
        <f t="shared" si="3"/>
        <v>0</v>
      </c>
      <c r="U17" s="57"/>
      <c r="V17" s="57"/>
      <c r="W17" s="57"/>
      <c r="X17" s="57"/>
      <c r="Y17" s="57"/>
      <c r="Z17" s="59">
        <f t="shared" si="8"/>
        <v>0</v>
      </c>
      <c r="AA17" s="57"/>
      <c r="AB17" s="57"/>
      <c r="AC17" s="57"/>
      <c r="AD17" s="57"/>
      <c r="AE17" s="57"/>
      <c r="AF17" s="57"/>
      <c r="AG17" s="59">
        <f t="shared" si="5"/>
        <v>0</v>
      </c>
      <c r="AH17" s="58">
        <f t="shared" si="9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0"/>
        <v>0</v>
      </c>
      <c r="H18" s="57"/>
      <c r="I18" s="59">
        <f t="shared" si="1"/>
        <v>0</v>
      </c>
      <c r="J18" s="57"/>
      <c r="K18" s="57"/>
      <c r="L18" s="57"/>
      <c r="M18" s="57">
        <v>150.65961548415171</v>
      </c>
      <c r="N18" s="57"/>
      <c r="O18" s="57"/>
      <c r="P18" s="59">
        <f t="shared" si="2"/>
        <v>150.65961548415171</v>
      </c>
      <c r="Q18" s="57"/>
      <c r="R18" s="57"/>
      <c r="S18" s="57"/>
      <c r="T18" s="59">
        <f t="shared" si="3"/>
        <v>0</v>
      </c>
      <c r="U18" s="57"/>
      <c r="V18" s="57"/>
      <c r="W18" s="57"/>
      <c r="X18" s="57"/>
      <c r="Y18" s="57"/>
      <c r="Z18" s="59">
        <f t="shared" si="8"/>
        <v>0</v>
      </c>
      <c r="AA18" s="57"/>
      <c r="AB18" s="57"/>
      <c r="AC18" s="57"/>
      <c r="AD18" s="57"/>
      <c r="AE18" s="57"/>
      <c r="AF18" s="57"/>
      <c r="AG18" s="59">
        <f t="shared" si="5"/>
        <v>0</v>
      </c>
      <c r="AH18" s="58">
        <f t="shared" si="9"/>
        <v>150.65961548415171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0"/>
        <v>0</v>
      </c>
      <c r="H19" s="57"/>
      <c r="I19" s="59">
        <f t="shared" si="1"/>
        <v>0</v>
      </c>
      <c r="J19" s="57">
        <v>105.31218905970719</v>
      </c>
      <c r="K19" s="57">
        <v>36.636838044499974</v>
      </c>
      <c r="L19" s="57"/>
      <c r="M19" s="57">
        <v>6.7586860868470933E-2</v>
      </c>
      <c r="N19" s="57">
        <v>5088.4839141658649</v>
      </c>
      <c r="O19" s="57">
        <v>11.867628951033133</v>
      </c>
      <c r="P19" s="59">
        <f t="shared" si="2"/>
        <v>5242.3681570819735</v>
      </c>
      <c r="Q19" s="57"/>
      <c r="R19" s="57"/>
      <c r="S19" s="57"/>
      <c r="T19" s="59">
        <f t="shared" si="3"/>
        <v>0</v>
      </c>
      <c r="U19" s="57"/>
      <c r="V19" s="57"/>
      <c r="W19" s="57"/>
      <c r="X19" s="57"/>
      <c r="Y19" s="57"/>
      <c r="Z19" s="59">
        <f t="shared" si="8"/>
        <v>0</v>
      </c>
      <c r="AA19" s="57"/>
      <c r="AB19" s="57">
        <v>305.13219369147896</v>
      </c>
      <c r="AC19" s="57"/>
      <c r="AD19" s="57"/>
      <c r="AE19" s="57"/>
      <c r="AF19" s="57"/>
      <c r="AG19" s="59">
        <f t="shared" si="5"/>
        <v>0</v>
      </c>
      <c r="AH19" s="58">
        <f t="shared" si="9"/>
        <v>5547.5003507734527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10.791022389652124</v>
      </c>
      <c r="E20" s="57"/>
      <c r="F20" s="57"/>
      <c r="G20" s="58">
        <f t="shared" si="0"/>
        <v>10.791022389652124</v>
      </c>
      <c r="H20" s="57"/>
      <c r="I20" s="59">
        <f t="shared" si="1"/>
        <v>10.791022389652124</v>
      </c>
      <c r="J20" s="57">
        <v>826.7683164731302</v>
      </c>
      <c r="K20" s="57"/>
      <c r="L20" s="57"/>
      <c r="M20" s="57"/>
      <c r="N20" s="57">
        <v>34.758984482406824</v>
      </c>
      <c r="O20" s="57">
        <v>4034.4223041943915</v>
      </c>
      <c r="P20" s="59">
        <f t="shared" si="2"/>
        <v>4895.9496051499282</v>
      </c>
      <c r="Q20" s="57"/>
      <c r="R20" s="57">
        <v>0.68917223064604693</v>
      </c>
      <c r="S20" s="57">
        <v>6.3492492327616459E-2</v>
      </c>
      <c r="T20" s="59">
        <f t="shared" si="3"/>
        <v>0.75266472297366338</v>
      </c>
      <c r="U20" s="57"/>
      <c r="V20" s="57"/>
      <c r="W20" s="57"/>
      <c r="X20" s="57">
        <v>86.362013760558256</v>
      </c>
      <c r="Y20" s="57"/>
      <c r="Z20" s="59">
        <f t="shared" si="8"/>
        <v>86.362013760558256</v>
      </c>
      <c r="AA20" s="57">
        <v>0.43084251502361615</v>
      </c>
      <c r="AB20" s="57">
        <v>2134.4517041356712</v>
      </c>
      <c r="AC20" s="57"/>
      <c r="AD20" s="57"/>
      <c r="AE20" s="57">
        <v>3.6511424698298461E-2</v>
      </c>
      <c r="AF20" s="57"/>
      <c r="AG20" s="59">
        <f t="shared" si="5"/>
        <v>3.6511424698298461E-2</v>
      </c>
      <c r="AH20" s="58">
        <f t="shared" si="9"/>
        <v>7128.7743640985054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18.00627101795375</v>
      </c>
      <c r="E21" s="88">
        <f t="shared" ref="E21:Z21" si="10">SUM(E15:E20)</f>
        <v>0</v>
      </c>
      <c r="F21" s="88">
        <f t="shared" si="10"/>
        <v>0</v>
      </c>
      <c r="G21" s="88">
        <f t="shared" si="10"/>
        <v>18.00627101795375</v>
      </c>
      <c r="H21" s="88">
        <f t="shared" si="10"/>
        <v>0</v>
      </c>
      <c r="I21" s="88">
        <f t="shared" si="10"/>
        <v>18.00627101795375</v>
      </c>
      <c r="J21" s="88">
        <f t="shared" si="10"/>
        <v>74146.176317531732</v>
      </c>
      <c r="K21" s="88">
        <f t="shared" si="10"/>
        <v>3397.6145488794109</v>
      </c>
      <c r="L21" s="88">
        <f t="shared" si="10"/>
        <v>0</v>
      </c>
      <c r="M21" s="88">
        <f t="shared" si="10"/>
        <v>159.62958690888277</v>
      </c>
      <c r="N21" s="88">
        <f t="shared" si="10"/>
        <v>8161.7502993419066</v>
      </c>
      <c r="O21" s="88">
        <f t="shared" si="10"/>
        <v>4152.2349807228402</v>
      </c>
      <c r="P21" s="88">
        <f t="shared" si="10"/>
        <v>90017.405733384774</v>
      </c>
      <c r="Q21" s="88">
        <f t="shared" si="10"/>
        <v>0.18490155862082333</v>
      </c>
      <c r="R21" s="88">
        <f t="shared" si="10"/>
        <v>0.72255205309666504</v>
      </c>
      <c r="S21" s="88">
        <f t="shared" si="10"/>
        <v>0.2296487906046209</v>
      </c>
      <c r="T21" s="88">
        <f t="shared" si="10"/>
        <v>1.1371024023221092</v>
      </c>
      <c r="U21" s="88">
        <f t="shared" si="10"/>
        <v>0.93563452880394971</v>
      </c>
      <c r="V21" s="88">
        <f t="shared" si="10"/>
        <v>0</v>
      </c>
      <c r="W21" s="88">
        <f t="shared" si="10"/>
        <v>0</v>
      </c>
      <c r="X21" s="88">
        <f t="shared" si="10"/>
        <v>582.12538318752274</v>
      </c>
      <c r="Y21" s="88">
        <f t="shared" si="10"/>
        <v>0</v>
      </c>
      <c r="Z21" s="88">
        <f t="shared" si="10"/>
        <v>583.06101771632666</v>
      </c>
      <c r="AA21" s="88">
        <f>SUM(AA15:AA20)</f>
        <v>0.48371053762052973</v>
      </c>
      <c r="AB21" s="88">
        <f t="shared" ref="AB21:AH21" si="11">SUM(AB15:AB20)</f>
        <v>65315.934597205211</v>
      </c>
      <c r="AC21" s="88">
        <f t="shared" si="11"/>
        <v>0</v>
      </c>
      <c r="AD21" s="88">
        <f t="shared" si="11"/>
        <v>0</v>
      </c>
      <c r="AE21" s="88">
        <f t="shared" si="11"/>
        <v>3.6511424698298461E-2</v>
      </c>
      <c r="AF21" s="88">
        <f t="shared" si="11"/>
        <v>0</v>
      </c>
      <c r="AG21" s="88">
        <f t="shared" si="11"/>
        <v>3.6511424698298461E-2</v>
      </c>
      <c r="AH21" s="88">
        <f t="shared" si="11"/>
        <v>155936.06494368892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0"/>
        <v>0</v>
      </c>
      <c r="H22" s="57"/>
      <c r="I22" s="59">
        <f t="shared" si="1"/>
        <v>0</v>
      </c>
      <c r="J22" s="57">
        <v>2.5199814585307392</v>
      </c>
      <c r="K22" s="57"/>
      <c r="L22" s="57"/>
      <c r="M22" s="57"/>
      <c r="N22" s="57"/>
      <c r="O22" s="57">
        <v>4.998132311060563E-2</v>
      </c>
      <c r="P22" s="59">
        <f t="shared" si="2"/>
        <v>2.5699627816413448</v>
      </c>
      <c r="Q22" s="57">
        <v>9.1512651806583136</v>
      </c>
      <c r="R22" s="57"/>
      <c r="S22" s="57">
        <v>0.14509581430144541</v>
      </c>
      <c r="T22" s="59">
        <f t="shared" si="3"/>
        <v>9.296360994959759</v>
      </c>
      <c r="U22" s="57"/>
      <c r="V22" s="57"/>
      <c r="W22" s="57"/>
      <c r="X22" s="57"/>
      <c r="Y22" s="57"/>
      <c r="Z22" s="59">
        <f t="shared" si="8"/>
        <v>0</v>
      </c>
      <c r="AA22" s="57"/>
      <c r="AB22" s="57"/>
      <c r="AC22" s="57"/>
      <c r="AD22" s="57"/>
      <c r="AE22" s="57"/>
      <c r="AF22" s="57"/>
      <c r="AG22" s="59">
        <f t="shared" si="5"/>
        <v>0</v>
      </c>
      <c r="AH22" s="58">
        <f t="shared" si="9"/>
        <v>11.866323776601103</v>
      </c>
      <c r="AI22" s="2"/>
      <c r="AJ22" s="2"/>
    </row>
    <row r="23" spans="1:36" x14ac:dyDescent="0.25">
      <c r="A23" s="133"/>
      <c r="B23" s="166"/>
      <c r="C23" s="31" t="s">
        <v>23</v>
      </c>
      <c r="D23" s="57">
        <v>1.0560938233127244E-2</v>
      </c>
      <c r="E23" s="57"/>
      <c r="F23" s="57"/>
      <c r="G23" s="58">
        <f t="shared" si="0"/>
        <v>1.0560938233127244E-2</v>
      </c>
      <c r="H23" s="57"/>
      <c r="I23" s="59">
        <f t="shared" si="1"/>
        <v>1.0560938233127244E-2</v>
      </c>
      <c r="J23" s="57">
        <v>1.9938477520869868</v>
      </c>
      <c r="K23" s="57"/>
      <c r="L23" s="57"/>
      <c r="M23" s="57"/>
      <c r="N23" s="57">
        <v>0.36712223435082125</v>
      </c>
      <c r="O23" s="57">
        <v>3.5287485786304114</v>
      </c>
      <c r="P23" s="59">
        <f t="shared" si="2"/>
        <v>5.88971856506822</v>
      </c>
      <c r="Q23" s="57"/>
      <c r="R23" s="57">
        <v>325.93424617343288</v>
      </c>
      <c r="S23" s="57"/>
      <c r="T23" s="59">
        <f t="shared" si="3"/>
        <v>325.93424617343288</v>
      </c>
      <c r="U23" s="57">
        <v>0.13264544183947677</v>
      </c>
      <c r="V23" s="57"/>
      <c r="W23" s="57"/>
      <c r="X23" s="57">
        <v>0.62651042292133818</v>
      </c>
      <c r="Y23" s="57"/>
      <c r="Z23" s="59">
        <f t="shared" si="8"/>
        <v>0.75915586476081498</v>
      </c>
      <c r="AA23" s="57"/>
      <c r="AB23" s="57">
        <v>7.4265452505171914E-2</v>
      </c>
      <c r="AC23" s="57"/>
      <c r="AD23" s="57"/>
      <c r="AE23" s="57"/>
      <c r="AF23" s="57"/>
      <c r="AG23" s="59">
        <f t="shared" si="5"/>
        <v>0</v>
      </c>
      <c r="AH23" s="58">
        <f t="shared" si="9"/>
        <v>332.6679469940002</v>
      </c>
      <c r="AI23" s="2"/>
      <c r="AJ23" s="2"/>
    </row>
    <row r="24" spans="1:36" x14ac:dyDescent="0.25">
      <c r="A24" s="133"/>
      <c r="B24" s="166"/>
      <c r="C24" s="31" t="s">
        <v>24</v>
      </c>
      <c r="D24" s="57">
        <v>8.4827386434103716E-2</v>
      </c>
      <c r="E24" s="57"/>
      <c r="F24" s="57"/>
      <c r="G24" s="58">
        <f t="shared" si="0"/>
        <v>8.4827386434103716E-2</v>
      </c>
      <c r="H24" s="57"/>
      <c r="I24" s="59">
        <f t="shared" si="1"/>
        <v>8.4827386434103716E-2</v>
      </c>
      <c r="J24" s="57">
        <v>1.1358607108711789</v>
      </c>
      <c r="K24" s="57">
        <v>5.3115626805171932</v>
      </c>
      <c r="L24" s="57"/>
      <c r="M24" s="57"/>
      <c r="N24" s="57">
        <v>0.53707165691680003</v>
      </c>
      <c r="O24" s="57">
        <v>7.0722500043350411</v>
      </c>
      <c r="P24" s="59">
        <f t="shared" si="2"/>
        <v>14.056745052640213</v>
      </c>
      <c r="Q24" s="57">
        <v>1.8349319044174908</v>
      </c>
      <c r="R24" s="57"/>
      <c r="S24" s="57">
        <v>374.98779484382567</v>
      </c>
      <c r="T24" s="59">
        <f t="shared" si="3"/>
        <v>376.82272674824316</v>
      </c>
      <c r="U24" s="57"/>
      <c r="V24" s="57"/>
      <c r="W24" s="57"/>
      <c r="X24" s="57">
        <v>4.3024318525372927</v>
      </c>
      <c r="Y24" s="57"/>
      <c r="Z24" s="59">
        <f t="shared" si="8"/>
        <v>4.3024318525372927</v>
      </c>
      <c r="AA24" s="57"/>
      <c r="AB24" s="57">
        <v>0.31604115322719251</v>
      </c>
      <c r="AC24" s="57">
        <v>0.12966965263158164</v>
      </c>
      <c r="AD24" s="57"/>
      <c r="AE24" s="57"/>
      <c r="AF24" s="57"/>
      <c r="AG24" s="59">
        <f t="shared" si="5"/>
        <v>0.12966965263158164</v>
      </c>
      <c r="AH24" s="58">
        <f t="shared" si="9"/>
        <v>395.71244184571356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9.5388324667230961E-2</v>
      </c>
      <c r="E25" s="91">
        <f t="shared" ref="E25:AH25" si="12">SUM(E22:E24)</f>
        <v>0</v>
      </c>
      <c r="F25" s="91">
        <f t="shared" si="12"/>
        <v>0</v>
      </c>
      <c r="G25" s="91">
        <f t="shared" si="12"/>
        <v>9.5388324667230961E-2</v>
      </c>
      <c r="H25" s="91">
        <f t="shared" si="12"/>
        <v>0</v>
      </c>
      <c r="I25" s="91">
        <f t="shared" si="12"/>
        <v>9.5388324667230961E-2</v>
      </c>
      <c r="J25" s="91">
        <f t="shared" si="12"/>
        <v>5.6496899214889051</v>
      </c>
      <c r="K25" s="91">
        <f t="shared" si="12"/>
        <v>5.3115626805171932</v>
      </c>
      <c r="L25" s="91">
        <f t="shared" si="12"/>
        <v>0</v>
      </c>
      <c r="M25" s="91">
        <f t="shared" si="12"/>
        <v>0</v>
      </c>
      <c r="N25" s="91">
        <f t="shared" si="12"/>
        <v>0.90419389126762129</v>
      </c>
      <c r="O25" s="91">
        <f t="shared" si="12"/>
        <v>10.650979906076058</v>
      </c>
      <c r="P25" s="91">
        <f t="shared" si="12"/>
        <v>22.516426399349779</v>
      </c>
      <c r="Q25" s="91">
        <f t="shared" si="12"/>
        <v>10.986197085075805</v>
      </c>
      <c r="R25" s="91">
        <f t="shared" si="12"/>
        <v>325.93424617343288</v>
      </c>
      <c r="S25" s="91">
        <f t="shared" si="12"/>
        <v>375.13289065812711</v>
      </c>
      <c r="T25" s="91">
        <f t="shared" si="12"/>
        <v>712.05333391663578</v>
      </c>
      <c r="U25" s="91">
        <f t="shared" si="12"/>
        <v>0.13264544183947677</v>
      </c>
      <c r="V25" s="91">
        <f t="shared" si="12"/>
        <v>0</v>
      </c>
      <c r="W25" s="91">
        <f t="shared" si="12"/>
        <v>0</v>
      </c>
      <c r="X25" s="91">
        <f t="shared" si="12"/>
        <v>4.9289422754586312</v>
      </c>
      <c r="Y25" s="91">
        <f t="shared" si="12"/>
        <v>0</v>
      </c>
      <c r="Z25" s="91">
        <f t="shared" si="12"/>
        <v>5.0615877172981074</v>
      </c>
      <c r="AA25" s="91">
        <f t="shared" si="12"/>
        <v>0</v>
      </c>
      <c r="AB25" s="91">
        <f t="shared" si="12"/>
        <v>0.39030660573236442</v>
      </c>
      <c r="AC25" s="91">
        <f t="shared" si="12"/>
        <v>0.12966965263158164</v>
      </c>
      <c r="AD25" s="91">
        <f t="shared" si="12"/>
        <v>0</v>
      </c>
      <c r="AE25" s="91">
        <f t="shared" si="12"/>
        <v>0</v>
      </c>
      <c r="AF25" s="91">
        <f t="shared" si="12"/>
        <v>0</v>
      </c>
      <c r="AG25" s="91">
        <f t="shared" si="12"/>
        <v>0.12966965263158164</v>
      </c>
      <c r="AH25" s="91">
        <f t="shared" si="12"/>
        <v>740.24671261631488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>
        <v>8.5841995538514848E-2</v>
      </c>
      <c r="E26" s="57"/>
      <c r="F26" s="57">
        <v>0.17069099946513153</v>
      </c>
      <c r="G26" s="58">
        <f t="shared" si="0"/>
        <v>0.25653299500364635</v>
      </c>
      <c r="H26" s="57"/>
      <c r="I26" s="59">
        <f t="shared" si="1"/>
        <v>0.25653299500364635</v>
      </c>
      <c r="J26" s="57">
        <v>3.2550628133913033</v>
      </c>
      <c r="K26" s="57">
        <v>2.7160403425113762</v>
      </c>
      <c r="L26" s="57"/>
      <c r="M26" s="57"/>
      <c r="N26" s="57"/>
      <c r="O26" s="57">
        <v>0.12546800577468789</v>
      </c>
      <c r="P26" s="59">
        <f t="shared" si="2"/>
        <v>6.0965711616773675</v>
      </c>
      <c r="Q26" s="57"/>
      <c r="R26" s="57"/>
      <c r="S26" s="57"/>
      <c r="T26" s="59">
        <f t="shared" si="3"/>
        <v>0</v>
      </c>
      <c r="U26" s="57">
        <v>542.25469970836093</v>
      </c>
      <c r="V26" s="57"/>
      <c r="W26" s="57"/>
      <c r="X26" s="57">
        <v>5.7838527957081798</v>
      </c>
      <c r="Y26" s="57"/>
      <c r="Z26" s="59">
        <f t="shared" si="8"/>
        <v>548.03855250406912</v>
      </c>
      <c r="AA26" s="57"/>
      <c r="AB26" s="57"/>
      <c r="AC26" s="57"/>
      <c r="AD26" s="57"/>
      <c r="AE26" s="57"/>
      <c r="AF26" s="57"/>
      <c r="AG26" s="59">
        <f t="shared" si="5"/>
        <v>0</v>
      </c>
      <c r="AH26" s="58">
        <f t="shared" si="9"/>
        <v>554.39165666075019</v>
      </c>
      <c r="AI26" s="2"/>
      <c r="AJ26" s="2"/>
    </row>
    <row r="27" spans="1:36" x14ac:dyDescent="0.25">
      <c r="A27" s="133"/>
      <c r="B27" s="169"/>
      <c r="C27" s="33" t="s">
        <v>26</v>
      </c>
      <c r="D27" s="57">
        <v>15.302712166913057</v>
      </c>
      <c r="E27" s="57"/>
      <c r="F27" s="57"/>
      <c r="G27" s="58">
        <f t="shared" si="0"/>
        <v>15.302712166913057</v>
      </c>
      <c r="H27" s="57"/>
      <c r="I27" s="59">
        <f t="shared" si="1"/>
        <v>15.302712166913057</v>
      </c>
      <c r="J27" s="57">
        <v>35.239417169305838</v>
      </c>
      <c r="K27" s="57">
        <v>13.446377415446539</v>
      </c>
      <c r="L27" s="57"/>
      <c r="M27" s="57"/>
      <c r="N27" s="57">
        <v>3.6935324095142774E-2</v>
      </c>
      <c r="O27" s="57">
        <v>74.387922210195029</v>
      </c>
      <c r="P27" s="59">
        <f t="shared" si="2"/>
        <v>123.11065211904256</v>
      </c>
      <c r="Q27" s="57"/>
      <c r="R27" s="57"/>
      <c r="S27" s="57"/>
      <c r="T27" s="59">
        <f t="shared" si="3"/>
        <v>0</v>
      </c>
      <c r="U27" s="57">
        <v>0.8321431656959114</v>
      </c>
      <c r="V27" s="57">
        <v>11257.064618668388</v>
      </c>
      <c r="W27" s="57"/>
      <c r="X27" s="57">
        <v>501.99979750384028</v>
      </c>
      <c r="Y27" s="57"/>
      <c r="Z27" s="59">
        <f t="shared" si="8"/>
        <v>11759.896559337923</v>
      </c>
      <c r="AA27" s="57">
        <v>8.4004954592453878</v>
      </c>
      <c r="AB27" s="57">
        <v>133.19932276889185</v>
      </c>
      <c r="AC27" s="57">
        <v>0.46294682836319018</v>
      </c>
      <c r="AD27" s="57"/>
      <c r="AE27" s="57"/>
      <c r="AF27" s="57"/>
      <c r="AG27" s="59">
        <f t="shared" si="5"/>
        <v>0.46294682836319018</v>
      </c>
      <c r="AH27" s="58">
        <f t="shared" si="9"/>
        <v>12040.372688680382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0"/>
        <v>0</v>
      </c>
      <c r="H28" s="57"/>
      <c r="I28" s="59">
        <f t="shared" si="1"/>
        <v>0</v>
      </c>
      <c r="J28" s="57"/>
      <c r="K28" s="57"/>
      <c r="L28" s="57"/>
      <c r="M28" s="57"/>
      <c r="N28" s="57"/>
      <c r="O28" s="57"/>
      <c r="P28" s="59">
        <f t="shared" si="2"/>
        <v>0</v>
      </c>
      <c r="Q28" s="57"/>
      <c r="R28" s="57"/>
      <c r="S28" s="57"/>
      <c r="T28" s="59">
        <f t="shared" si="3"/>
        <v>0</v>
      </c>
      <c r="U28" s="57"/>
      <c r="V28" s="57"/>
      <c r="W28" s="57">
        <v>12438.554610493904</v>
      </c>
      <c r="X28" s="57">
        <v>0.10322293338998907</v>
      </c>
      <c r="Y28" s="57"/>
      <c r="Z28" s="59">
        <f t="shared" si="8"/>
        <v>12438.657833427294</v>
      </c>
      <c r="AA28" s="57"/>
      <c r="AB28" s="57">
        <v>0.40968149041743074</v>
      </c>
      <c r="AC28" s="57"/>
      <c r="AD28" s="57"/>
      <c r="AE28" s="57"/>
      <c r="AF28" s="57"/>
      <c r="AG28" s="59">
        <f t="shared" si="5"/>
        <v>0</v>
      </c>
      <c r="AH28" s="58">
        <f t="shared" si="9"/>
        <v>12439.067514917711</v>
      </c>
      <c r="AI28" s="2"/>
      <c r="AJ28" s="2"/>
    </row>
    <row r="29" spans="1:36" x14ac:dyDescent="0.25">
      <c r="A29" s="133"/>
      <c r="B29" s="169"/>
      <c r="C29" s="33" t="s">
        <v>28</v>
      </c>
      <c r="D29" s="57">
        <v>242.44028346394458</v>
      </c>
      <c r="E29" s="57"/>
      <c r="F29" s="57">
        <v>1.2762644110086594</v>
      </c>
      <c r="G29" s="58">
        <f t="shared" si="0"/>
        <v>243.71654787495325</v>
      </c>
      <c r="H29" s="57"/>
      <c r="I29" s="59">
        <f t="shared" si="1"/>
        <v>243.71654787495325</v>
      </c>
      <c r="J29" s="57">
        <v>239.47662301793247</v>
      </c>
      <c r="K29" s="57">
        <v>15.277533023469827</v>
      </c>
      <c r="L29" s="57"/>
      <c r="M29" s="57"/>
      <c r="N29" s="57">
        <v>5.2823087072212731</v>
      </c>
      <c r="O29" s="57">
        <v>119.48305448008414</v>
      </c>
      <c r="P29" s="59">
        <f t="shared" si="2"/>
        <v>379.51951922870774</v>
      </c>
      <c r="Q29" s="57"/>
      <c r="R29" s="57"/>
      <c r="S29" s="57"/>
      <c r="T29" s="59">
        <f t="shared" si="3"/>
        <v>0</v>
      </c>
      <c r="U29" s="57">
        <v>1.6384249885419366</v>
      </c>
      <c r="V29" s="57">
        <v>4.2417679088304364E-2</v>
      </c>
      <c r="W29" s="57"/>
      <c r="X29" s="57">
        <v>7740.7640929053159</v>
      </c>
      <c r="Y29" s="57"/>
      <c r="Z29" s="59">
        <f t="shared" si="8"/>
        <v>7742.4449355729457</v>
      </c>
      <c r="AA29" s="57">
        <v>56.253497298491652</v>
      </c>
      <c r="AB29" s="57">
        <v>332.8585297304748</v>
      </c>
      <c r="AC29" s="57">
        <v>0.55946937070977587</v>
      </c>
      <c r="AD29" s="57"/>
      <c r="AE29" s="57"/>
      <c r="AF29" s="57"/>
      <c r="AG29" s="59">
        <f t="shared" si="5"/>
        <v>0.55946937070977587</v>
      </c>
      <c r="AH29" s="58">
        <f t="shared" si="9"/>
        <v>8755.3524990762835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0"/>
        <v>0</v>
      </c>
      <c r="H30" s="57"/>
      <c r="I30" s="59">
        <f t="shared" si="1"/>
        <v>0</v>
      </c>
      <c r="J30" s="57"/>
      <c r="K30" s="57"/>
      <c r="L30" s="57"/>
      <c r="M30" s="57"/>
      <c r="N30" s="57"/>
      <c r="O30" s="57"/>
      <c r="P30" s="59">
        <f t="shared" si="2"/>
        <v>0</v>
      </c>
      <c r="Q30" s="57"/>
      <c r="R30" s="57"/>
      <c r="S30" s="57"/>
      <c r="T30" s="59">
        <f t="shared" si="3"/>
        <v>0</v>
      </c>
      <c r="U30" s="57"/>
      <c r="V30" s="57"/>
      <c r="W30" s="57"/>
      <c r="X30" s="57"/>
      <c r="Y30" s="57">
        <v>0.42377642109242425</v>
      </c>
      <c r="Z30" s="59">
        <f t="shared" si="8"/>
        <v>0.42377642109242425</v>
      </c>
      <c r="AA30" s="57"/>
      <c r="AB30" s="57"/>
      <c r="AC30" s="57"/>
      <c r="AD30" s="57"/>
      <c r="AE30" s="57"/>
      <c r="AF30" s="57"/>
      <c r="AG30" s="59">
        <f t="shared" si="5"/>
        <v>0</v>
      </c>
      <c r="AH30" s="58">
        <f t="shared" si="9"/>
        <v>0.42377642109242425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257.82883762639614</v>
      </c>
      <c r="E31" s="92">
        <f t="shared" ref="E31:AH31" si="13">SUM(E26:E30)</f>
        <v>0</v>
      </c>
      <c r="F31" s="92">
        <f t="shared" si="13"/>
        <v>1.4469554104737909</v>
      </c>
      <c r="G31" s="92">
        <f t="shared" si="13"/>
        <v>259.27579303686997</v>
      </c>
      <c r="H31" s="92">
        <f t="shared" si="13"/>
        <v>0</v>
      </c>
      <c r="I31" s="92">
        <f t="shared" si="13"/>
        <v>259.27579303686997</v>
      </c>
      <c r="J31" s="92">
        <f t="shared" si="13"/>
        <v>277.97110300062963</v>
      </c>
      <c r="K31" s="92">
        <f t="shared" si="13"/>
        <v>31.43995078142774</v>
      </c>
      <c r="L31" s="92">
        <f t="shared" si="13"/>
        <v>0</v>
      </c>
      <c r="M31" s="92">
        <f t="shared" si="13"/>
        <v>0</v>
      </c>
      <c r="N31" s="92">
        <f t="shared" si="13"/>
        <v>5.3192440313164155</v>
      </c>
      <c r="O31" s="92">
        <f t="shared" si="13"/>
        <v>193.99644469605386</v>
      </c>
      <c r="P31" s="92">
        <f t="shared" si="13"/>
        <v>508.72674250942765</v>
      </c>
      <c r="Q31" s="92">
        <f t="shared" si="13"/>
        <v>0</v>
      </c>
      <c r="R31" s="92">
        <f t="shared" si="13"/>
        <v>0</v>
      </c>
      <c r="S31" s="92">
        <f t="shared" si="13"/>
        <v>0</v>
      </c>
      <c r="T31" s="92">
        <f t="shared" si="13"/>
        <v>0</v>
      </c>
      <c r="U31" s="92">
        <f t="shared" si="13"/>
        <v>544.7252678625988</v>
      </c>
      <c r="V31" s="92">
        <f t="shared" si="13"/>
        <v>11257.107036347476</v>
      </c>
      <c r="W31" s="92">
        <f t="shared" si="13"/>
        <v>12438.554610493904</v>
      </c>
      <c r="X31" s="92">
        <f t="shared" si="13"/>
        <v>8248.6509661382552</v>
      </c>
      <c r="Y31" s="92">
        <f t="shared" si="13"/>
        <v>0.42377642109242425</v>
      </c>
      <c r="Z31" s="92">
        <f t="shared" si="13"/>
        <v>32489.461657263324</v>
      </c>
      <c r="AA31" s="92">
        <f t="shared" si="13"/>
        <v>64.653992757737043</v>
      </c>
      <c r="AB31" s="92">
        <f t="shared" si="13"/>
        <v>466.4675339897841</v>
      </c>
      <c r="AC31" s="92">
        <f t="shared" si="13"/>
        <v>1.0224161990729661</v>
      </c>
      <c r="AD31" s="92">
        <f t="shared" si="13"/>
        <v>0</v>
      </c>
      <c r="AE31" s="92">
        <f t="shared" si="13"/>
        <v>0</v>
      </c>
      <c r="AF31" s="92">
        <f t="shared" si="13"/>
        <v>0</v>
      </c>
      <c r="AG31" s="92">
        <f t="shared" si="13"/>
        <v>1.0224161990729661</v>
      </c>
      <c r="AH31" s="92">
        <f t="shared" si="13"/>
        <v>33789.608135756214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>
        <v>2.112798425849542</v>
      </c>
      <c r="E32" s="57"/>
      <c r="F32" s="57"/>
      <c r="G32" s="58">
        <f t="shared" si="0"/>
        <v>2.112798425849542</v>
      </c>
      <c r="H32" s="57"/>
      <c r="I32" s="59">
        <f t="shared" si="1"/>
        <v>2.112798425849542</v>
      </c>
      <c r="J32" s="57">
        <v>74.01791907859139</v>
      </c>
      <c r="K32" s="57">
        <v>3.0437356110268494</v>
      </c>
      <c r="L32" s="57"/>
      <c r="M32" s="57"/>
      <c r="N32" s="57"/>
      <c r="O32" s="57">
        <v>55.133719181578776</v>
      </c>
      <c r="P32" s="59">
        <f t="shared" si="2"/>
        <v>132.19537387119701</v>
      </c>
      <c r="Q32" s="57"/>
      <c r="R32" s="57"/>
      <c r="S32" s="57"/>
      <c r="T32" s="59">
        <f t="shared" si="3"/>
        <v>0</v>
      </c>
      <c r="U32" s="57"/>
      <c r="V32" s="57">
        <v>6.2382882924381197E-2</v>
      </c>
      <c r="W32" s="57"/>
      <c r="X32" s="57">
        <v>240.55265483682851</v>
      </c>
      <c r="Y32" s="57"/>
      <c r="Z32" s="59">
        <f t="shared" si="8"/>
        <v>240.61503771975288</v>
      </c>
      <c r="AA32" s="57">
        <v>409.33994202946172</v>
      </c>
      <c r="AB32" s="57">
        <v>106.0039721825559</v>
      </c>
      <c r="AC32" s="57"/>
      <c r="AD32" s="57"/>
      <c r="AE32" s="57"/>
      <c r="AF32" s="57"/>
      <c r="AG32" s="59">
        <f t="shared" si="5"/>
        <v>0</v>
      </c>
      <c r="AH32" s="58">
        <f t="shared" si="9"/>
        <v>890.26712422881712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0"/>
        <v>0</v>
      </c>
      <c r="H33" s="57"/>
      <c r="I33" s="59">
        <f t="shared" si="1"/>
        <v>0</v>
      </c>
      <c r="J33" s="57">
        <v>1018.0234203139403</v>
      </c>
      <c r="K33" s="57">
        <v>23.560513462858296</v>
      </c>
      <c r="L33" s="57"/>
      <c r="M33" s="57">
        <v>0.5263972410699308</v>
      </c>
      <c r="N33" s="57">
        <v>18.961215684323072</v>
      </c>
      <c r="O33" s="57">
        <v>16.796513462533362</v>
      </c>
      <c r="P33" s="59">
        <f t="shared" si="2"/>
        <v>1077.868060164725</v>
      </c>
      <c r="Q33" s="57"/>
      <c r="R33" s="57"/>
      <c r="S33" s="57"/>
      <c r="T33" s="59">
        <f t="shared" si="3"/>
        <v>0</v>
      </c>
      <c r="U33" s="57">
        <v>2.2598459463634164</v>
      </c>
      <c r="V33" s="57"/>
      <c r="W33" s="57"/>
      <c r="X33" s="57">
        <v>124.93077081730254</v>
      </c>
      <c r="Y33" s="57"/>
      <c r="Z33" s="59">
        <f t="shared" si="8"/>
        <v>127.19061676366596</v>
      </c>
      <c r="AA33" s="57">
        <v>1.1951537873032025</v>
      </c>
      <c r="AB33" s="57">
        <v>7386.2592399496971</v>
      </c>
      <c r="AC33" s="57"/>
      <c r="AD33" s="57"/>
      <c r="AE33" s="57"/>
      <c r="AF33" s="57">
        <v>0.17730784476736844</v>
      </c>
      <c r="AG33" s="59">
        <f t="shared" si="5"/>
        <v>0.17730784476736844</v>
      </c>
      <c r="AH33" s="58">
        <f t="shared" si="9"/>
        <v>8592.6903785101586</v>
      </c>
      <c r="AI33" s="2"/>
      <c r="AJ33" s="2"/>
    </row>
    <row r="34" spans="1:36" ht="15" customHeight="1" x14ac:dyDescent="0.25">
      <c r="A34" s="133"/>
      <c r="B34" s="171" t="s">
        <v>85</v>
      </c>
      <c r="C34" s="37" t="s">
        <v>33</v>
      </c>
      <c r="D34" s="57">
        <v>6.3108327431782546E-2</v>
      </c>
      <c r="E34" s="57"/>
      <c r="F34" s="57"/>
      <c r="G34" s="58">
        <f t="shared" si="0"/>
        <v>6.3108327431782546E-2</v>
      </c>
      <c r="H34" s="57"/>
      <c r="I34" s="59">
        <f t="shared" si="1"/>
        <v>6.3108327431782546E-2</v>
      </c>
      <c r="J34" s="57">
        <v>62.473625734695688</v>
      </c>
      <c r="K34" s="57"/>
      <c r="L34" s="57"/>
      <c r="M34" s="57">
        <v>20.696913371178809</v>
      </c>
      <c r="N34" s="57">
        <v>76.2299774786147</v>
      </c>
      <c r="O34" s="57">
        <v>61.214890667306662</v>
      </c>
      <c r="P34" s="59">
        <f t="shared" si="2"/>
        <v>220.61540725179586</v>
      </c>
      <c r="Q34" s="57"/>
      <c r="R34" s="57">
        <v>8.5685633145605997E-2</v>
      </c>
      <c r="S34" s="57"/>
      <c r="T34" s="59">
        <f t="shared" si="3"/>
        <v>8.5685633145605997E-2</v>
      </c>
      <c r="U34" s="57"/>
      <c r="V34" s="57"/>
      <c r="W34" s="57"/>
      <c r="X34" s="57"/>
      <c r="Y34" s="57"/>
      <c r="Z34" s="59">
        <f t="shared" si="8"/>
        <v>0</v>
      </c>
      <c r="AA34" s="57">
        <v>0.2592873979713739</v>
      </c>
      <c r="AB34" s="57">
        <v>1.3654320973183953</v>
      </c>
      <c r="AC34" s="57">
        <v>238.16858460327313</v>
      </c>
      <c r="AD34" s="57"/>
      <c r="AE34" s="57"/>
      <c r="AF34" s="57"/>
      <c r="AG34" s="59">
        <f t="shared" si="5"/>
        <v>238.16858460327313</v>
      </c>
      <c r="AH34" s="58">
        <f t="shared" si="9"/>
        <v>460.55750531093616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0"/>
        <v>0</v>
      </c>
      <c r="H35" s="57"/>
      <c r="I35" s="59">
        <f t="shared" si="1"/>
        <v>0</v>
      </c>
      <c r="J35" s="57"/>
      <c r="K35" s="57"/>
      <c r="L35" s="57"/>
      <c r="M35" s="57"/>
      <c r="N35" s="57"/>
      <c r="O35" s="57"/>
      <c r="P35" s="59">
        <f t="shared" si="2"/>
        <v>0</v>
      </c>
      <c r="Q35" s="57"/>
      <c r="R35" s="57"/>
      <c r="S35" s="57"/>
      <c r="T35" s="59">
        <f t="shared" si="3"/>
        <v>0</v>
      </c>
      <c r="U35" s="57"/>
      <c r="V35" s="57"/>
      <c r="W35" s="57"/>
      <c r="X35" s="57"/>
      <c r="Y35" s="57"/>
      <c r="Z35" s="59">
        <f t="shared" si="8"/>
        <v>0</v>
      </c>
      <c r="AA35" s="57"/>
      <c r="AB35" s="57"/>
      <c r="AC35" s="57"/>
      <c r="AD35" s="57"/>
      <c r="AE35" s="57"/>
      <c r="AF35" s="57"/>
      <c r="AG35" s="59">
        <f t="shared" si="5"/>
        <v>0</v>
      </c>
      <c r="AH35" s="58">
        <f t="shared" si="9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>
        <v>0.15858162307965648</v>
      </c>
      <c r="E36" s="57"/>
      <c r="F36" s="57"/>
      <c r="G36" s="58">
        <f t="shared" si="0"/>
        <v>0.15858162307965648</v>
      </c>
      <c r="H36" s="57"/>
      <c r="I36" s="59">
        <f t="shared" si="1"/>
        <v>0.15858162307965648</v>
      </c>
      <c r="J36" s="57">
        <v>13.113024709798733</v>
      </c>
      <c r="K36" s="57">
        <v>17.185383371754646</v>
      </c>
      <c r="L36" s="57"/>
      <c r="M36" s="57">
        <v>0.1631177723107464</v>
      </c>
      <c r="N36" s="57">
        <v>43.068705926293866</v>
      </c>
      <c r="O36" s="57">
        <v>18.780777381916106</v>
      </c>
      <c r="P36" s="59">
        <f t="shared" si="2"/>
        <v>92.3110091620741</v>
      </c>
      <c r="Q36" s="57">
        <v>0.29241915455783668</v>
      </c>
      <c r="R36" s="57"/>
      <c r="S36" s="57"/>
      <c r="T36" s="59">
        <f t="shared" si="3"/>
        <v>0.29241915455783668</v>
      </c>
      <c r="U36" s="57">
        <v>0.11015686230438487</v>
      </c>
      <c r="V36" s="57"/>
      <c r="W36" s="57"/>
      <c r="X36" s="57">
        <v>7.7361722411099212</v>
      </c>
      <c r="Y36" s="57"/>
      <c r="Z36" s="59">
        <f t="shared" si="8"/>
        <v>7.8463291034143063</v>
      </c>
      <c r="AA36" s="57"/>
      <c r="AB36" s="57">
        <v>10.662304996518101</v>
      </c>
      <c r="AC36" s="57"/>
      <c r="AD36" s="57"/>
      <c r="AE36" s="57">
        <v>1675.9912445556561</v>
      </c>
      <c r="AF36" s="57"/>
      <c r="AG36" s="59">
        <f t="shared" si="5"/>
        <v>1675.9912445556561</v>
      </c>
      <c r="AH36" s="58">
        <f t="shared" si="9"/>
        <v>1787.2618885953</v>
      </c>
      <c r="AI36" s="2"/>
      <c r="AJ36" s="2"/>
    </row>
    <row r="37" spans="1:36" x14ac:dyDescent="0.25">
      <c r="A37" s="133"/>
      <c r="B37" s="172"/>
      <c r="C37" s="37" t="s">
        <v>36</v>
      </c>
      <c r="D37" s="57">
        <v>1.8506383279766208E-2</v>
      </c>
      <c r="E37" s="57"/>
      <c r="F37" s="57"/>
      <c r="G37" s="58">
        <f t="shared" si="0"/>
        <v>1.8506383279766208E-2</v>
      </c>
      <c r="H37" s="57"/>
      <c r="I37" s="59">
        <f t="shared" si="1"/>
        <v>1.8506383279766208E-2</v>
      </c>
      <c r="J37" s="57">
        <v>16.992224598554937</v>
      </c>
      <c r="K37" s="57"/>
      <c r="L37" s="57"/>
      <c r="M37" s="57"/>
      <c r="N37" s="57">
        <v>0.89202693828838353</v>
      </c>
      <c r="O37" s="57">
        <v>1.5761471626390449</v>
      </c>
      <c r="P37" s="59">
        <f t="shared" si="2"/>
        <v>19.460398699482369</v>
      </c>
      <c r="Q37" s="57">
        <v>0.34892207811066783</v>
      </c>
      <c r="R37" s="57"/>
      <c r="S37" s="57"/>
      <c r="T37" s="59">
        <f t="shared" si="3"/>
        <v>0.34892207811066783</v>
      </c>
      <c r="U37" s="57"/>
      <c r="V37" s="57"/>
      <c r="W37" s="57"/>
      <c r="X37" s="57">
        <v>2.9157461502045252</v>
      </c>
      <c r="Y37" s="57"/>
      <c r="Z37" s="59">
        <f t="shared" si="8"/>
        <v>2.9157461502045252</v>
      </c>
      <c r="AA37" s="57">
        <v>0.7955745645020954</v>
      </c>
      <c r="AB37" s="57">
        <v>52.207613134242806</v>
      </c>
      <c r="AC37" s="57">
        <v>0.17337862483582853</v>
      </c>
      <c r="AD37" s="57"/>
      <c r="AE37" s="57"/>
      <c r="AF37" s="57">
        <v>6395.3011481021131</v>
      </c>
      <c r="AG37" s="59">
        <f t="shared" si="5"/>
        <v>6395.4745267269491</v>
      </c>
      <c r="AH37" s="58">
        <f t="shared" si="9"/>
        <v>6471.221287736771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0.24019633379120522</v>
      </c>
      <c r="E38" s="93">
        <f t="shared" ref="E38:P38" si="14">SUM(E34:E37)</f>
        <v>0</v>
      </c>
      <c r="F38" s="93">
        <f t="shared" si="14"/>
        <v>0</v>
      </c>
      <c r="G38" s="93">
        <f t="shared" si="14"/>
        <v>0.24019633379120522</v>
      </c>
      <c r="H38" s="93">
        <f t="shared" si="14"/>
        <v>0</v>
      </c>
      <c r="I38" s="93">
        <f t="shared" si="14"/>
        <v>0.24019633379120522</v>
      </c>
      <c r="J38" s="93">
        <f t="shared" si="14"/>
        <v>92.578875043049365</v>
      </c>
      <c r="K38" s="93">
        <f t="shared" si="14"/>
        <v>17.185383371754646</v>
      </c>
      <c r="L38" s="93">
        <f t="shared" si="14"/>
        <v>0</v>
      </c>
      <c r="M38" s="93">
        <f t="shared" si="14"/>
        <v>20.860031143489554</v>
      </c>
      <c r="N38" s="93">
        <f t="shared" si="14"/>
        <v>120.19071034319694</v>
      </c>
      <c r="O38" s="93">
        <f t="shared" si="14"/>
        <v>81.571815211861818</v>
      </c>
      <c r="P38" s="93">
        <f t="shared" si="14"/>
        <v>332.38681511335233</v>
      </c>
      <c r="Q38" s="93">
        <f>SUM(Q34:Q37)</f>
        <v>0.64134123266850451</v>
      </c>
      <c r="R38" s="93">
        <f t="shared" ref="R38:AH38" si="15">SUM(R34:R37)</f>
        <v>8.5685633145605997E-2</v>
      </c>
      <c r="S38" s="93">
        <f t="shared" si="15"/>
        <v>0</v>
      </c>
      <c r="T38" s="93">
        <f t="shared" si="15"/>
        <v>0.72702686581411058</v>
      </c>
      <c r="U38" s="93">
        <f t="shared" si="15"/>
        <v>0.11015686230438487</v>
      </c>
      <c r="V38" s="93">
        <f t="shared" si="15"/>
        <v>0</v>
      </c>
      <c r="W38" s="93">
        <f t="shared" si="15"/>
        <v>0</v>
      </c>
      <c r="X38" s="93">
        <f t="shared" si="15"/>
        <v>10.651918391314446</v>
      </c>
      <c r="Y38" s="93">
        <f t="shared" si="15"/>
        <v>0</v>
      </c>
      <c r="Z38" s="93">
        <f t="shared" si="15"/>
        <v>10.762075253618832</v>
      </c>
      <c r="AA38" s="93">
        <f t="shared" si="15"/>
        <v>1.0548619624734692</v>
      </c>
      <c r="AB38" s="93">
        <f t="shared" si="15"/>
        <v>64.235350228079298</v>
      </c>
      <c r="AC38" s="93">
        <f t="shared" si="15"/>
        <v>238.34196322810897</v>
      </c>
      <c r="AD38" s="93">
        <f t="shared" si="15"/>
        <v>0</v>
      </c>
      <c r="AE38" s="93">
        <f t="shared" si="15"/>
        <v>1675.9912445556561</v>
      </c>
      <c r="AF38" s="93">
        <f t="shared" si="15"/>
        <v>6395.3011481021131</v>
      </c>
      <c r="AG38" s="93">
        <f t="shared" si="15"/>
        <v>8309.6343558858789</v>
      </c>
      <c r="AH38" s="98">
        <f t="shared" si="15"/>
        <v>8719.0406816430077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11252.741146795868</v>
      </c>
      <c r="E39" s="61"/>
      <c r="F39" s="61">
        <v>2150.5305446193925</v>
      </c>
      <c r="G39" s="58">
        <f t="shared" si="0"/>
        <v>13403.271691415261</v>
      </c>
      <c r="H39" s="61">
        <v>52.811540007696429</v>
      </c>
      <c r="I39" s="59">
        <f t="shared" si="1"/>
        <v>13456.083231422957</v>
      </c>
      <c r="J39" s="61">
        <v>75685.067103991751</v>
      </c>
      <c r="K39" s="61">
        <v>3482.2597210630324</v>
      </c>
      <c r="L39" s="61"/>
      <c r="M39" s="61">
        <v>181.01601529344225</v>
      </c>
      <c r="N39" s="61">
        <v>8314.1388751122613</v>
      </c>
      <c r="O39" s="61">
        <v>4701.87180178779</v>
      </c>
      <c r="P39" s="59">
        <f t="shared" si="2"/>
        <v>92364.353517248266</v>
      </c>
      <c r="Q39" s="61">
        <v>12.073301686529142</v>
      </c>
      <c r="R39" s="61">
        <v>336.74881698675335</v>
      </c>
      <c r="S39" s="61">
        <v>378.08676369561658</v>
      </c>
      <c r="T39" s="59">
        <f t="shared" si="3"/>
        <v>726.90888236889907</v>
      </c>
      <c r="U39" s="61">
        <v>579.77626727758252</v>
      </c>
      <c r="V39" s="61">
        <v>11257.192571305766</v>
      </c>
      <c r="W39" s="61">
        <v>12438.554610493904</v>
      </c>
      <c r="X39" s="61">
        <v>9277.6090439845484</v>
      </c>
      <c r="Y39" s="61">
        <v>0.42377642109242425</v>
      </c>
      <c r="Z39" s="59">
        <f t="shared" si="8"/>
        <v>33553.556269482891</v>
      </c>
      <c r="AA39" s="61">
        <v>476.80102633877203</v>
      </c>
      <c r="AB39" s="61">
        <v>73346.996861107749</v>
      </c>
      <c r="AC39" s="61">
        <v>240.18607860934785</v>
      </c>
      <c r="AD39" s="61"/>
      <c r="AE39" s="61">
        <v>1676.0277559803544</v>
      </c>
      <c r="AF39" s="61">
        <v>6395.6651041928253</v>
      </c>
      <c r="AG39" s="59">
        <f t="shared" si="5"/>
        <v>8311.8789387825273</v>
      </c>
      <c r="AH39" s="58">
        <f>AG39+Z39+AB39+AA39+T39+P39+I39-1</f>
        <v>222235.57872675205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ht="13.5" customHeight="1" x14ac:dyDescent="0.25">
      <c r="A41" s="176" t="s">
        <v>88</v>
      </c>
      <c r="B41" s="176"/>
      <c r="C41" s="17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ht="5.25" customHeight="1" x14ac:dyDescent="0.25">
      <c r="A42" s="176"/>
      <c r="B42" s="176"/>
      <c r="C42" s="17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6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</sheetData>
  <mergeCells count="21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41:C42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AI42"/>
  <sheetViews>
    <sheetView showZeros="0" view="pageLayout" topLeftCell="D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140625" style="1" customWidth="1"/>
    <col min="2" max="2" width="22.28515625" style="1" customWidth="1"/>
    <col min="3" max="3" width="28.140625" style="1" customWidth="1"/>
    <col min="4" max="4" width="8.42578125" style="1" customWidth="1"/>
    <col min="5" max="5" width="6.42578125" style="1" customWidth="1"/>
    <col min="6" max="6" width="6.5703125" style="1" customWidth="1"/>
    <col min="7" max="7" width="6.85546875" style="1" customWidth="1"/>
    <col min="8" max="8" width="7.28515625" style="1" customWidth="1"/>
    <col min="9" max="9" width="9.140625" style="1" customWidth="1"/>
    <col min="10" max="10" width="6.7109375" style="1" customWidth="1"/>
    <col min="11" max="11" width="6.5703125" style="1" customWidth="1"/>
    <col min="12" max="13" width="6.42578125" style="1" customWidth="1"/>
    <col min="14" max="14" width="6.28515625" style="1" customWidth="1"/>
    <col min="15" max="15" width="6.85546875" style="1" customWidth="1"/>
    <col min="16" max="16" width="8.7109375" style="1" customWidth="1"/>
    <col min="17" max="18" width="7.42578125" style="1" customWidth="1"/>
    <col min="19" max="19" width="7.5703125" style="1" customWidth="1"/>
    <col min="20" max="20" width="8.7109375" style="1" customWidth="1"/>
    <col min="21" max="21" width="7.140625" style="1" customWidth="1"/>
    <col min="22" max="22" width="7" style="1" customWidth="1"/>
    <col min="23" max="23" width="6.85546875" style="1" bestFit="1" customWidth="1"/>
    <col min="24" max="24" width="7.140625" style="1" customWidth="1"/>
    <col min="25" max="25" width="6.85546875" style="1" customWidth="1"/>
    <col min="26" max="26" width="12.140625" style="1" customWidth="1"/>
    <col min="27" max="28" width="10.28515625" style="1" customWidth="1"/>
    <col min="29" max="29" width="7.42578125" style="1" customWidth="1"/>
    <col min="30" max="30" width="7.28515625" style="1" customWidth="1"/>
    <col min="31" max="31" width="7.140625" style="1" customWidth="1"/>
    <col min="32" max="32" width="7.4257812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49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49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26535.850332773702</v>
      </c>
      <c r="E9" s="57"/>
      <c r="F9" s="57">
        <v>2.1403192005594618</v>
      </c>
      <c r="G9" s="58">
        <f>SUM(D9:F9)</f>
        <v>26537.990651974262</v>
      </c>
      <c r="H9" s="57">
        <v>6960.9152733420069</v>
      </c>
      <c r="I9" s="59">
        <f>SUM(G9:H9)</f>
        <v>33498.90592531627</v>
      </c>
      <c r="J9" s="57">
        <v>3.1376678737804826</v>
      </c>
      <c r="K9" s="57">
        <v>16.103386174128296</v>
      </c>
      <c r="L9" s="57"/>
      <c r="M9" s="57"/>
      <c r="N9" s="57"/>
      <c r="O9" s="57">
        <v>189.85127019505185</v>
      </c>
      <c r="P9" s="59">
        <f>SUM(J9:O9)</f>
        <v>209.09232424296064</v>
      </c>
      <c r="Q9" s="57">
        <v>12.333732477142961</v>
      </c>
      <c r="R9" s="57">
        <v>4.7774744282780432E-2</v>
      </c>
      <c r="S9" s="57">
        <v>0.632212304380812</v>
      </c>
      <c r="T9" s="59">
        <f>SUM(Q9:S9)</f>
        <v>13.013719525806552</v>
      </c>
      <c r="U9" s="57">
        <v>1.1358929877942261E-2</v>
      </c>
      <c r="V9" s="57"/>
      <c r="W9" s="57"/>
      <c r="X9" s="57">
        <v>42.506907107814655</v>
      </c>
      <c r="Y9" s="57"/>
      <c r="Z9" s="59">
        <f>SUM(U9:X9)</f>
        <v>42.518266037692598</v>
      </c>
      <c r="AA9" s="57"/>
      <c r="AB9" s="57"/>
      <c r="AC9" s="57"/>
      <c r="AD9" s="57"/>
      <c r="AE9" s="57">
        <v>0.40894562462833095</v>
      </c>
      <c r="AF9" s="57">
        <v>1.7161495223050418</v>
      </c>
      <c r="AG9" s="59">
        <f>SUM(AC9:AF9)</f>
        <v>2.125095146933373</v>
      </c>
      <c r="AH9" s="58">
        <f t="shared" ref="AH9:AH39" si="0">AG9+AB9+AA9+Z9+T9+P9+I9</f>
        <v>33765.655330269663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13" si="1">SUM(D10:F10)</f>
        <v>0</v>
      </c>
      <c r="H10" s="57"/>
      <c r="I10" s="59">
        <f t="shared" ref="I10:I13" si="2">SUM(G10:H10)</f>
        <v>0</v>
      </c>
      <c r="J10" s="57"/>
      <c r="K10" s="57"/>
      <c r="L10" s="57"/>
      <c r="M10" s="57"/>
      <c r="N10" s="57"/>
      <c r="O10" s="57"/>
      <c r="P10" s="59">
        <f t="shared" ref="P10:P13" si="3">SUM(J10:O10)</f>
        <v>0</v>
      </c>
      <c r="Q10" s="57"/>
      <c r="R10" s="57"/>
      <c r="S10" s="57"/>
      <c r="T10" s="59">
        <f t="shared" ref="T10:T13" si="4">SUM(Q10:S10)</f>
        <v>0</v>
      </c>
      <c r="U10" s="57"/>
      <c r="V10" s="57"/>
      <c r="W10" s="57"/>
      <c r="X10" s="57"/>
      <c r="Y10" s="57"/>
      <c r="Z10" s="59">
        <f t="shared" ref="Z10:Z13" si="5">SUM(U10:X10)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/>
      <c r="E11" s="57"/>
      <c r="F11" s="57">
        <v>69.874737019274292</v>
      </c>
      <c r="G11" s="58">
        <f t="shared" si="1"/>
        <v>69.874737019274292</v>
      </c>
      <c r="H11" s="57">
        <v>0.76033605116343705</v>
      </c>
      <c r="I11" s="59">
        <v>7421.5986573514901</v>
      </c>
      <c r="J11" s="57"/>
      <c r="K11" s="57"/>
      <c r="L11" s="57"/>
      <c r="M11" s="57"/>
      <c r="N11" s="57"/>
      <c r="O11" s="57">
        <v>1.1601562440561046</v>
      </c>
      <c r="P11" s="59">
        <f t="shared" si="3"/>
        <v>1.1601562440561046</v>
      </c>
      <c r="Q11" s="57"/>
      <c r="R11" s="57"/>
      <c r="S11" s="57"/>
      <c r="T11" s="59">
        <f t="shared" si="4"/>
        <v>0</v>
      </c>
      <c r="U11" s="57"/>
      <c r="V11" s="57"/>
      <c r="W11" s="57"/>
      <c r="X11" s="57">
        <v>4.6771723626867906E-2</v>
      </c>
      <c r="Y11" s="57"/>
      <c r="Z11" s="59">
        <f t="shared" si="5"/>
        <v>4.6771723626867906E-2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7422.8055853191727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26535.850332773702</v>
      </c>
      <c r="E12" s="87">
        <f t="shared" ref="E12:AH12" si="7">SUM(E9:E11)</f>
        <v>0</v>
      </c>
      <c r="F12" s="87">
        <f t="shared" si="7"/>
        <v>72.015056219833752</v>
      </c>
      <c r="G12" s="87">
        <f t="shared" si="7"/>
        <v>26607.865388993538</v>
      </c>
      <c r="H12" s="87">
        <f t="shared" si="7"/>
        <v>6961.6756093931699</v>
      </c>
      <c r="I12" s="87">
        <f t="shared" si="7"/>
        <v>40920.50458266776</v>
      </c>
      <c r="J12" s="87">
        <f t="shared" si="7"/>
        <v>3.1376678737804826</v>
      </c>
      <c r="K12" s="87">
        <f t="shared" si="7"/>
        <v>16.103386174128296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191.01142643910796</v>
      </c>
      <c r="P12" s="87">
        <f t="shared" si="7"/>
        <v>210.25248048701675</v>
      </c>
      <c r="Q12" s="87">
        <f t="shared" si="7"/>
        <v>12.333732477142961</v>
      </c>
      <c r="R12" s="87">
        <f t="shared" si="7"/>
        <v>4.7774744282780432E-2</v>
      </c>
      <c r="S12" s="87">
        <f t="shared" si="7"/>
        <v>0.632212304380812</v>
      </c>
      <c r="T12" s="87">
        <f t="shared" si="7"/>
        <v>13.013719525806552</v>
      </c>
      <c r="U12" s="87">
        <f t="shared" si="7"/>
        <v>1.1358929877942261E-2</v>
      </c>
      <c r="V12" s="87">
        <f t="shared" si="7"/>
        <v>0</v>
      </c>
      <c r="W12" s="87">
        <f t="shared" si="7"/>
        <v>0</v>
      </c>
      <c r="X12" s="87">
        <f t="shared" si="7"/>
        <v>42.553678831441523</v>
      </c>
      <c r="Y12" s="87">
        <f t="shared" si="7"/>
        <v>0</v>
      </c>
      <c r="Z12" s="87">
        <f t="shared" si="7"/>
        <v>42.565037761319466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0.40894562462833095</v>
      </c>
      <c r="AF12" s="87">
        <f t="shared" si="7"/>
        <v>1.7161495223050418</v>
      </c>
      <c r="AG12" s="87">
        <f t="shared" si="7"/>
        <v>2.125095146933373</v>
      </c>
      <c r="AH12" s="87">
        <f t="shared" si="7"/>
        <v>41188.460915588832</v>
      </c>
      <c r="AI12" s="2"/>
    </row>
    <row r="13" spans="1:35" x14ac:dyDescent="0.25">
      <c r="A13" s="133"/>
      <c r="B13" s="160"/>
      <c r="C13" s="26" t="s">
        <v>14</v>
      </c>
      <c r="D13" s="57">
        <v>1044.4179221550337</v>
      </c>
      <c r="E13" s="57"/>
      <c r="F13" s="57">
        <v>1.7583071124083223</v>
      </c>
      <c r="G13" s="58">
        <f t="shared" si="1"/>
        <v>1046.1762292674421</v>
      </c>
      <c r="H13" s="57">
        <v>5241.5443671828434</v>
      </c>
      <c r="I13" s="59">
        <f t="shared" si="2"/>
        <v>6287.7205964502855</v>
      </c>
      <c r="J13" s="57">
        <v>0.14897685947110526</v>
      </c>
      <c r="K13" s="57">
        <v>1.283685651635039</v>
      </c>
      <c r="L13" s="57"/>
      <c r="M13" s="57"/>
      <c r="N13" s="57"/>
      <c r="O13" s="57">
        <v>10.278742940733075</v>
      </c>
      <c r="P13" s="59">
        <f t="shared" si="3"/>
        <v>11.711405451839219</v>
      </c>
      <c r="Q13" s="57">
        <v>4.9890582443071079</v>
      </c>
      <c r="R13" s="57"/>
      <c r="S13" s="57">
        <v>1.2307483623473043</v>
      </c>
      <c r="T13" s="59">
        <f t="shared" si="4"/>
        <v>6.2198066066544122</v>
      </c>
      <c r="U13" s="57"/>
      <c r="V13" s="57"/>
      <c r="W13" s="57"/>
      <c r="X13" s="57">
        <v>0.99322263411652223</v>
      </c>
      <c r="Y13" s="57"/>
      <c r="Z13" s="59">
        <f t="shared" si="5"/>
        <v>0.99322263411652223</v>
      </c>
      <c r="AA13" s="57"/>
      <c r="AB13" s="57"/>
      <c r="AC13" s="57"/>
      <c r="AD13" s="57"/>
      <c r="AE13" s="57"/>
      <c r="AF13" s="57">
        <v>2.0191955981312915</v>
      </c>
      <c r="AG13" s="59">
        <f t="shared" si="6"/>
        <v>2.0191955981312915</v>
      </c>
      <c r="AH13" s="58">
        <f t="shared" si="0"/>
        <v>6308.6642267410271</v>
      </c>
      <c r="AI13" s="2"/>
    </row>
    <row r="14" spans="1:35" x14ac:dyDescent="0.25">
      <c r="A14" s="133"/>
      <c r="B14" s="161"/>
      <c r="C14" s="28" t="s">
        <v>10</v>
      </c>
      <c r="D14" s="87">
        <f>D12+D13</f>
        <v>27580.268254928735</v>
      </c>
      <c r="E14" s="87">
        <f t="shared" ref="E14:AH14" si="8">E12+E13</f>
        <v>0</v>
      </c>
      <c r="F14" s="87">
        <f t="shared" si="8"/>
        <v>73.77336333224207</v>
      </c>
      <c r="G14" s="87">
        <f t="shared" si="8"/>
        <v>27654.041618260981</v>
      </c>
      <c r="H14" s="87">
        <f t="shared" si="8"/>
        <v>12203.219976576012</v>
      </c>
      <c r="I14" s="87">
        <f t="shared" si="8"/>
        <v>47208.225179118046</v>
      </c>
      <c r="J14" s="87">
        <f t="shared" si="8"/>
        <v>3.2866447332515878</v>
      </c>
      <c r="K14" s="87">
        <f t="shared" si="8"/>
        <v>17.387071825763336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201.29016937984105</v>
      </c>
      <c r="P14" s="87">
        <f t="shared" si="8"/>
        <v>221.96388593885598</v>
      </c>
      <c r="Q14" s="87">
        <f t="shared" si="8"/>
        <v>17.322790721450069</v>
      </c>
      <c r="R14" s="87">
        <f t="shared" si="8"/>
        <v>4.7774744282780432E-2</v>
      </c>
      <c r="S14" s="87">
        <f t="shared" si="8"/>
        <v>1.8629606667281164</v>
      </c>
      <c r="T14" s="87">
        <f t="shared" si="8"/>
        <v>19.233526132460966</v>
      </c>
      <c r="U14" s="87">
        <f t="shared" si="8"/>
        <v>1.1358929877942261E-2</v>
      </c>
      <c r="V14" s="87">
        <f t="shared" si="8"/>
        <v>0</v>
      </c>
      <c r="W14" s="87">
        <f t="shared" si="8"/>
        <v>0</v>
      </c>
      <c r="X14" s="87">
        <f t="shared" si="8"/>
        <v>43.546901465558044</v>
      </c>
      <c r="Y14" s="87">
        <f t="shared" si="8"/>
        <v>0</v>
      </c>
      <c r="Z14" s="87">
        <f t="shared" si="8"/>
        <v>43.558260395435987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0.40894562462833095</v>
      </c>
      <c r="AF14" s="87">
        <f t="shared" si="8"/>
        <v>3.7353451204363335</v>
      </c>
      <c r="AG14" s="87">
        <f t="shared" si="8"/>
        <v>4.144290745064664</v>
      </c>
      <c r="AH14" s="87">
        <f t="shared" si="8"/>
        <v>47497.12514232986</v>
      </c>
      <c r="AI14" s="2"/>
    </row>
    <row r="15" spans="1:35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>SUM(D15:F15)</f>
        <v>0</v>
      </c>
      <c r="H15" s="57"/>
      <c r="I15" s="59">
        <f>SUM(G15:H15)</f>
        <v>0</v>
      </c>
      <c r="J15" s="57">
        <v>400.26787404334635</v>
      </c>
      <c r="K15" s="57"/>
      <c r="L15" s="57"/>
      <c r="M15" s="57"/>
      <c r="N15" s="57"/>
      <c r="O15" s="57">
        <v>0.14881314012191615</v>
      </c>
      <c r="P15" s="59">
        <f>SUM(J15:O15)</f>
        <v>400.41668718346824</v>
      </c>
      <c r="Q15" s="57">
        <v>0.79883818202421919</v>
      </c>
      <c r="R15" s="57"/>
      <c r="S15" s="57"/>
      <c r="T15" s="59">
        <f>SUM(Q15:S15)</f>
        <v>0.79883818202421919</v>
      </c>
      <c r="U15" s="57"/>
      <c r="V15" s="57"/>
      <c r="W15" s="57"/>
      <c r="X15" s="57">
        <v>2.2220016003316426E-2</v>
      </c>
      <c r="Y15" s="57"/>
      <c r="Z15" s="59">
        <f>SUM(U15:X15)</f>
        <v>2.2220016003316426E-2</v>
      </c>
      <c r="AA15" s="57"/>
      <c r="AB15" s="57"/>
      <c r="AC15" s="57"/>
      <c r="AD15" s="57"/>
      <c r="AE15" s="57"/>
      <c r="AF15" s="57">
        <v>1.9562361585432034E-3</v>
      </c>
      <c r="AG15" s="59">
        <f t="shared" si="6"/>
        <v>1.9562361585432034E-3</v>
      </c>
      <c r="AH15" s="58">
        <f t="shared" si="0"/>
        <v>401.2397016176543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ref="G16:G39" si="9">SUM(D16:F16)</f>
        <v>0</v>
      </c>
      <c r="H16" s="57"/>
      <c r="I16" s="59">
        <f t="shared" ref="I16:I39" si="10">SUM(G16:H16)</f>
        <v>0</v>
      </c>
      <c r="J16" s="57"/>
      <c r="K16" s="57">
        <v>276.38232091038776</v>
      </c>
      <c r="L16" s="57"/>
      <c r="M16" s="57"/>
      <c r="N16" s="57"/>
      <c r="O16" s="57">
        <v>1.1854136979254644E-2</v>
      </c>
      <c r="P16" s="59">
        <f t="shared" ref="P16:P39" si="11">SUM(J16:O16)</f>
        <v>276.39417504736701</v>
      </c>
      <c r="Q16" s="57"/>
      <c r="R16" s="57"/>
      <c r="S16" s="57"/>
      <c r="T16" s="59">
        <f t="shared" ref="T16:T39" si="12">SUM(Q16:S16)</f>
        <v>0</v>
      </c>
      <c r="U16" s="57"/>
      <c r="V16" s="57"/>
      <c r="W16" s="57"/>
      <c r="X16" s="57">
        <v>0.84637203123118199</v>
      </c>
      <c r="Y16" s="57"/>
      <c r="Z16" s="59">
        <f t="shared" ref="Z16:Z29" si="13">SUM(U16:X16)</f>
        <v>0.84637203123118199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277.24054707859818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9"/>
        <v>0</v>
      </c>
      <c r="H17" s="57"/>
      <c r="I17" s="59">
        <f t="shared" si="10"/>
        <v>0</v>
      </c>
      <c r="J17" s="57"/>
      <c r="K17" s="57"/>
      <c r="L17" s="57"/>
      <c r="M17" s="57"/>
      <c r="N17" s="57"/>
      <c r="O17" s="57"/>
      <c r="P17" s="59">
        <f t="shared" si="11"/>
        <v>0</v>
      </c>
      <c r="Q17" s="57"/>
      <c r="R17" s="57"/>
      <c r="S17" s="57"/>
      <c r="T17" s="59">
        <f t="shared" si="12"/>
        <v>0</v>
      </c>
      <c r="U17" s="57"/>
      <c r="V17" s="57"/>
      <c r="W17" s="57"/>
      <c r="X17" s="57"/>
      <c r="Y17" s="57"/>
      <c r="Z17" s="59">
        <f t="shared" si="13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9"/>
        <v>0</v>
      </c>
      <c r="H18" s="57"/>
      <c r="I18" s="59">
        <f t="shared" si="10"/>
        <v>0</v>
      </c>
      <c r="J18" s="57"/>
      <c r="K18" s="57"/>
      <c r="L18" s="57"/>
      <c r="M18" s="57"/>
      <c r="N18" s="57"/>
      <c r="O18" s="57"/>
      <c r="P18" s="59">
        <f t="shared" si="11"/>
        <v>0</v>
      </c>
      <c r="Q18" s="57"/>
      <c r="R18" s="57"/>
      <c r="S18" s="57"/>
      <c r="T18" s="59">
        <f t="shared" si="12"/>
        <v>0</v>
      </c>
      <c r="U18" s="57"/>
      <c r="V18" s="57"/>
      <c r="W18" s="57"/>
      <c r="X18" s="57"/>
      <c r="Y18" s="57"/>
      <c r="Z18" s="59">
        <f t="shared" si="13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9"/>
        <v>0</v>
      </c>
      <c r="H19" s="57"/>
      <c r="I19" s="59">
        <f t="shared" si="10"/>
        <v>0</v>
      </c>
      <c r="J19" s="57"/>
      <c r="K19" s="57"/>
      <c r="L19" s="57"/>
      <c r="M19" s="57"/>
      <c r="N19" s="57">
        <v>2.4443181850242746E-2</v>
      </c>
      <c r="O19" s="57"/>
      <c r="P19" s="59">
        <f t="shared" si="11"/>
        <v>2.4443181850242746E-2</v>
      </c>
      <c r="Q19" s="57"/>
      <c r="R19" s="57"/>
      <c r="S19" s="57"/>
      <c r="T19" s="59">
        <f t="shared" si="12"/>
        <v>0</v>
      </c>
      <c r="U19" s="57"/>
      <c r="V19" s="57"/>
      <c r="W19" s="57"/>
      <c r="X19" s="57"/>
      <c r="Y19" s="57"/>
      <c r="Z19" s="59">
        <f t="shared" si="13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2.4443181850242746E-2</v>
      </c>
      <c r="AI19" s="2"/>
    </row>
    <row r="20" spans="1:35" x14ac:dyDescent="0.25">
      <c r="A20" s="133"/>
      <c r="B20" s="174"/>
      <c r="C20" s="29" t="s">
        <v>21</v>
      </c>
      <c r="D20" s="57"/>
      <c r="E20" s="57"/>
      <c r="F20" s="57">
        <v>0.52410898524998462</v>
      </c>
      <c r="G20" s="58">
        <f t="shared" si="9"/>
        <v>0.52410898524998462</v>
      </c>
      <c r="H20" s="57"/>
      <c r="I20" s="59">
        <f t="shared" si="10"/>
        <v>0.52410898524998462</v>
      </c>
      <c r="J20" s="57">
        <v>0.3097503638478023</v>
      </c>
      <c r="K20" s="57">
        <v>1.4059985911370618E-2</v>
      </c>
      <c r="L20" s="57"/>
      <c r="M20" s="57"/>
      <c r="N20" s="57"/>
      <c r="O20" s="57">
        <v>4739.2080435805547</v>
      </c>
      <c r="P20" s="59">
        <f t="shared" si="11"/>
        <v>4739.5318539303134</v>
      </c>
      <c r="Q20" s="57">
        <v>9.0688141465341126</v>
      </c>
      <c r="R20" s="57"/>
      <c r="S20" s="57">
        <v>1.2164370906689552</v>
      </c>
      <c r="T20" s="59">
        <f t="shared" si="12"/>
        <v>10.285251237203068</v>
      </c>
      <c r="U20" s="57"/>
      <c r="V20" s="57"/>
      <c r="W20" s="57"/>
      <c r="X20" s="57">
        <v>0.17446692197850039</v>
      </c>
      <c r="Y20" s="57"/>
      <c r="Z20" s="59">
        <f t="shared" si="13"/>
        <v>0.17446692197850039</v>
      </c>
      <c r="AA20" s="57"/>
      <c r="AB20" s="57"/>
      <c r="AC20" s="57"/>
      <c r="AD20" s="57"/>
      <c r="AE20" s="57"/>
      <c r="AF20" s="57">
        <v>0.1442923607610436</v>
      </c>
      <c r="AG20" s="59">
        <f t="shared" si="6"/>
        <v>0.1442923607610436</v>
      </c>
      <c r="AH20" s="58">
        <f t="shared" si="0"/>
        <v>4750.6599734355059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14">SUM(E15:E20)</f>
        <v>0</v>
      </c>
      <c r="F21" s="88">
        <f t="shared" si="14"/>
        <v>0.52410898524998462</v>
      </c>
      <c r="G21" s="88">
        <f t="shared" si="14"/>
        <v>0.52410898524998462</v>
      </c>
      <c r="H21" s="88">
        <f t="shared" si="14"/>
        <v>0</v>
      </c>
      <c r="I21" s="88">
        <f t="shared" si="14"/>
        <v>0.52410898524998462</v>
      </c>
      <c r="J21" s="88">
        <f t="shared" si="14"/>
        <v>400.57762440719415</v>
      </c>
      <c r="K21" s="88">
        <f t="shared" si="14"/>
        <v>276.39638089629915</v>
      </c>
      <c r="L21" s="88">
        <f t="shared" si="14"/>
        <v>0</v>
      </c>
      <c r="M21" s="88">
        <f t="shared" si="14"/>
        <v>0</v>
      </c>
      <c r="N21" s="88">
        <f t="shared" si="14"/>
        <v>2.4443181850242746E-2</v>
      </c>
      <c r="O21" s="88">
        <f t="shared" si="14"/>
        <v>4739.368710857656</v>
      </c>
      <c r="P21" s="88">
        <f t="shared" si="14"/>
        <v>5416.367159342999</v>
      </c>
      <c r="Q21" s="88">
        <f t="shared" si="14"/>
        <v>9.8676523285583322</v>
      </c>
      <c r="R21" s="88">
        <f t="shared" si="14"/>
        <v>0</v>
      </c>
      <c r="S21" s="88">
        <f t="shared" si="14"/>
        <v>1.2164370906689552</v>
      </c>
      <c r="T21" s="88">
        <f t="shared" si="14"/>
        <v>11.084089419227288</v>
      </c>
      <c r="U21" s="88">
        <f t="shared" si="14"/>
        <v>0</v>
      </c>
      <c r="V21" s="88">
        <f t="shared" si="14"/>
        <v>0</v>
      </c>
      <c r="W21" s="88">
        <f t="shared" si="14"/>
        <v>0</v>
      </c>
      <c r="X21" s="88">
        <f t="shared" si="14"/>
        <v>1.0430589692129988</v>
      </c>
      <c r="Y21" s="88">
        <f t="shared" si="14"/>
        <v>0</v>
      </c>
      <c r="Z21" s="88">
        <f t="shared" si="14"/>
        <v>1.0430589692129988</v>
      </c>
      <c r="AA21" s="88">
        <f>SUM(AA15:AA20)</f>
        <v>0</v>
      </c>
      <c r="AB21" s="88">
        <f t="shared" ref="AB21:AH21" si="15">SUM(AB15:AB20)</f>
        <v>0</v>
      </c>
      <c r="AC21" s="88">
        <f t="shared" si="15"/>
        <v>0</v>
      </c>
      <c r="AD21" s="88">
        <f t="shared" si="15"/>
        <v>0</v>
      </c>
      <c r="AE21" s="88">
        <f t="shared" si="15"/>
        <v>0</v>
      </c>
      <c r="AF21" s="88">
        <f t="shared" si="15"/>
        <v>0.1462485969195868</v>
      </c>
      <c r="AG21" s="88">
        <f t="shared" si="15"/>
        <v>0.1462485969195868</v>
      </c>
      <c r="AH21" s="88">
        <f t="shared" si="15"/>
        <v>5429.1646653136086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>
        <v>3.1662107632661772E-2</v>
      </c>
      <c r="G22" s="58">
        <f t="shared" si="9"/>
        <v>3.1662107632661772E-2</v>
      </c>
      <c r="H22" s="57"/>
      <c r="I22" s="59">
        <f t="shared" si="10"/>
        <v>3.1662107632661772E-2</v>
      </c>
      <c r="J22" s="57"/>
      <c r="K22" s="57"/>
      <c r="L22" s="57"/>
      <c r="M22" s="57"/>
      <c r="N22" s="57"/>
      <c r="O22" s="57">
        <v>4.8949655440599438</v>
      </c>
      <c r="P22" s="59">
        <f t="shared" si="11"/>
        <v>4.8949655440599438</v>
      </c>
      <c r="Q22" s="57">
        <v>470.13713207518748</v>
      </c>
      <c r="R22" s="57"/>
      <c r="S22" s="57">
        <v>0.17889115027510394</v>
      </c>
      <c r="T22" s="59">
        <f t="shared" si="12"/>
        <v>470.31602322546257</v>
      </c>
      <c r="U22" s="57"/>
      <c r="V22" s="57"/>
      <c r="W22" s="57"/>
      <c r="X22" s="57">
        <v>0.28004187614438014</v>
      </c>
      <c r="Y22" s="57"/>
      <c r="Z22" s="59">
        <f t="shared" si="13"/>
        <v>0.28004187614438014</v>
      </c>
      <c r="AA22" s="57"/>
      <c r="AB22" s="57"/>
      <c r="AC22" s="57"/>
      <c r="AD22" s="57"/>
      <c r="AE22" s="57">
        <v>0.94368437099353286</v>
      </c>
      <c r="AF22" s="57">
        <v>1.2298481059345945</v>
      </c>
      <c r="AG22" s="59">
        <f t="shared" si="6"/>
        <v>2.1735324769281275</v>
      </c>
      <c r="AH22" s="58">
        <f t="shared" si="0"/>
        <v>477.6962252302277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9"/>
        <v>0</v>
      </c>
      <c r="H23" s="57"/>
      <c r="I23" s="59">
        <f t="shared" si="10"/>
        <v>0</v>
      </c>
      <c r="J23" s="57"/>
      <c r="K23" s="57"/>
      <c r="L23" s="57"/>
      <c r="M23" s="57"/>
      <c r="N23" s="57"/>
      <c r="O23" s="57"/>
      <c r="P23" s="59">
        <f t="shared" si="11"/>
        <v>0</v>
      </c>
      <c r="Q23" s="57"/>
      <c r="R23" s="57">
        <v>2923.8360718490931</v>
      </c>
      <c r="S23" s="57"/>
      <c r="T23" s="59">
        <f t="shared" si="12"/>
        <v>2923.8360718490931</v>
      </c>
      <c r="U23" s="57"/>
      <c r="V23" s="57"/>
      <c r="W23" s="57"/>
      <c r="X23" s="57"/>
      <c r="Y23" s="57"/>
      <c r="Z23" s="59">
        <f t="shared" si="13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2923.8360718490931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9"/>
        <v>0</v>
      </c>
      <c r="H24" s="57"/>
      <c r="I24" s="59">
        <f t="shared" si="10"/>
        <v>0</v>
      </c>
      <c r="J24" s="57"/>
      <c r="K24" s="57"/>
      <c r="L24" s="57"/>
      <c r="M24" s="57"/>
      <c r="N24" s="57"/>
      <c r="O24" s="57"/>
      <c r="P24" s="59">
        <f t="shared" si="11"/>
        <v>0</v>
      </c>
      <c r="Q24" s="57">
        <v>0.3219608179858327</v>
      </c>
      <c r="R24" s="57"/>
      <c r="S24" s="57">
        <v>1123.9448899380636</v>
      </c>
      <c r="T24" s="59">
        <f t="shared" si="12"/>
        <v>1124.2668507560495</v>
      </c>
      <c r="U24" s="57"/>
      <c r="V24" s="57"/>
      <c r="W24" s="57"/>
      <c r="X24" s="57"/>
      <c r="Y24" s="57"/>
      <c r="Z24" s="59">
        <f t="shared" si="13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1124.2668507560495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6">SUM(E22:E24)</f>
        <v>0</v>
      </c>
      <c r="F25" s="91">
        <f t="shared" si="16"/>
        <v>3.1662107632661772E-2</v>
      </c>
      <c r="G25" s="91">
        <f t="shared" si="16"/>
        <v>3.1662107632661772E-2</v>
      </c>
      <c r="H25" s="91">
        <f t="shared" si="16"/>
        <v>0</v>
      </c>
      <c r="I25" s="91">
        <f t="shared" si="16"/>
        <v>3.1662107632661772E-2</v>
      </c>
      <c r="J25" s="91">
        <f t="shared" si="16"/>
        <v>0</v>
      </c>
      <c r="K25" s="91">
        <f t="shared" si="16"/>
        <v>0</v>
      </c>
      <c r="L25" s="91">
        <f t="shared" si="16"/>
        <v>0</v>
      </c>
      <c r="M25" s="91">
        <f t="shared" si="16"/>
        <v>0</v>
      </c>
      <c r="N25" s="91">
        <f t="shared" si="16"/>
        <v>0</v>
      </c>
      <c r="O25" s="91">
        <f t="shared" si="16"/>
        <v>4.8949655440599438</v>
      </c>
      <c r="P25" s="91">
        <f t="shared" si="16"/>
        <v>4.8949655440599438</v>
      </c>
      <c r="Q25" s="91">
        <f t="shared" si="16"/>
        <v>470.45909289317331</v>
      </c>
      <c r="R25" s="91">
        <f t="shared" si="16"/>
        <v>2923.8360718490931</v>
      </c>
      <c r="S25" s="91">
        <f t="shared" si="16"/>
        <v>1124.1237810883388</v>
      </c>
      <c r="T25" s="91">
        <f t="shared" si="16"/>
        <v>4518.4189458306055</v>
      </c>
      <c r="U25" s="91">
        <f t="shared" si="16"/>
        <v>0</v>
      </c>
      <c r="V25" s="91">
        <f t="shared" si="16"/>
        <v>0</v>
      </c>
      <c r="W25" s="91">
        <f t="shared" si="16"/>
        <v>0</v>
      </c>
      <c r="X25" s="91">
        <f t="shared" si="16"/>
        <v>0.28004187614438014</v>
      </c>
      <c r="Y25" s="91">
        <f t="shared" si="16"/>
        <v>0</v>
      </c>
      <c r="Z25" s="91">
        <f t="shared" si="16"/>
        <v>0.28004187614438014</v>
      </c>
      <c r="AA25" s="91">
        <f t="shared" si="16"/>
        <v>0</v>
      </c>
      <c r="AB25" s="91">
        <f t="shared" si="16"/>
        <v>0</v>
      </c>
      <c r="AC25" s="91">
        <f t="shared" si="16"/>
        <v>0</v>
      </c>
      <c r="AD25" s="91">
        <f t="shared" si="16"/>
        <v>0</v>
      </c>
      <c r="AE25" s="91">
        <f t="shared" si="16"/>
        <v>0.94368437099353286</v>
      </c>
      <c r="AF25" s="91">
        <f t="shared" si="16"/>
        <v>1.2298481059345945</v>
      </c>
      <c r="AG25" s="91">
        <f t="shared" si="16"/>
        <v>2.1735324769281275</v>
      </c>
      <c r="AH25" s="91">
        <f t="shared" si="16"/>
        <v>4525.7991478353706</v>
      </c>
      <c r="AI25" s="2"/>
    </row>
    <row r="26" spans="1:35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9"/>
        <v>0</v>
      </c>
      <c r="H26" s="57">
        <v>6.8713968822938953E-2</v>
      </c>
      <c r="I26" s="59">
        <f t="shared" si="10"/>
        <v>6.8713968822938953E-2</v>
      </c>
      <c r="J26" s="57"/>
      <c r="K26" s="57"/>
      <c r="L26" s="57"/>
      <c r="M26" s="57"/>
      <c r="N26" s="57"/>
      <c r="O26" s="57">
        <v>5.4522798794356786E-2</v>
      </c>
      <c r="P26" s="59">
        <f t="shared" si="11"/>
        <v>5.4522798794356786E-2</v>
      </c>
      <c r="Q26" s="57">
        <v>6.9001657354717709</v>
      </c>
      <c r="R26" s="57"/>
      <c r="S26" s="57">
        <v>0.75045215605308713</v>
      </c>
      <c r="T26" s="59">
        <f t="shared" si="12"/>
        <v>7.6506178915248579</v>
      </c>
      <c r="U26" s="57">
        <v>22109.427169585379</v>
      </c>
      <c r="V26" s="57"/>
      <c r="W26" s="57"/>
      <c r="X26" s="57">
        <v>0.10236052662327592</v>
      </c>
      <c r="Y26" s="57"/>
      <c r="Z26" s="59">
        <f t="shared" si="13"/>
        <v>22109.529530112002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22117.303384771145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9"/>
        <v>0</v>
      </c>
      <c r="H27" s="57"/>
      <c r="I27" s="59">
        <f t="shared" si="10"/>
        <v>0</v>
      </c>
      <c r="J27" s="57"/>
      <c r="K27" s="57"/>
      <c r="L27" s="57"/>
      <c r="M27" s="57"/>
      <c r="N27" s="57"/>
      <c r="O27" s="57"/>
      <c r="P27" s="59">
        <f t="shared" si="11"/>
        <v>0</v>
      </c>
      <c r="Q27" s="57"/>
      <c r="R27" s="57"/>
      <c r="S27" s="57"/>
      <c r="T27" s="59">
        <f t="shared" si="12"/>
        <v>0</v>
      </c>
      <c r="U27" s="57"/>
      <c r="V27" s="57">
        <v>5.2039929187235393E-2</v>
      </c>
      <c r="W27" s="57"/>
      <c r="X27" s="57"/>
      <c r="Y27" s="57"/>
      <c r="Z27" s="59">
        <f t="shared" si="13"/>
        <v>5.2039929187235393E-2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5.2039929187235393E-2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9"/>
        <v>0</v>
      </c>
      <c r="H28" s="57"/>
      <c r="I28" s="59">
        <f t="shared" si="10"/>
        <v>0</v>
      </c>
      <c r="J28" s="57"/>
      <c r="K28" s="57"/>
      <c r="L28" s="57"/>
      <c r="M28" s="57"/>
      <c r="N28" s="57"/>
      <c r="O28" s="57"/>
      <c r="P28" s="59">
        <f t="shared" si="11"/>
        <v>0</v>
      </c>
      <c r="Q28" s="57"/>
      <c r="R28" s="57"/>
      <c r="S28" s="57"/>
      <c r="T28" s="59">
        <f t="shared" si="12"/>
        <v>0</v>
      </c>
      <c r="U28" s="57"/>
      <c r="V28" s="57"/>
      <c r="W28" s="57">
        <v>43.145495547691375</v>
      </c>
      <c r="X28" s="57"/>
      <c r="Y28" s="57"/>
      <c r="Z28" s="59">
        <f t="shared" si="13"/>
        <v>43.145495547691375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43.145495547691375</v>
      </c>
      <c r="AI28" s="2"/>
    </row>
    <row r="29" spans="1:35" x14ac:dyDescent="0.25">
      <c r="A29" s="133"/>
      <c r="B29" s="169"/>
      <c r="C29" s="33" t="s">
        <v>28</v>
      </c>
      <c r="D29" s="57"/>
      <c r="E29" s="57"/>
      <c r="F29" s="57"/>
      <c r="G29" s="58">
        <f t="shared" si="9"/>
        <v>0</v>
      </c>
      <c r="H29" s="57">
        <v>0.14739271312560961</v>
      </c>
      <c r="I29" s="59">
        <f t="shared" si="10"/>
        <v>0.14739271312560961</v>
      </c>
      <c r="J29" s="57"/>
      <c r="K29" s="57">
        <v>1.1222477764217913E-2</v>
      </c>
      <c r="L29" s="57"/>
      <c r="M29" s="57"/>
      <c r="N29" s="57"/>
      <c r="O29" s="57">
        <v>0.46819306664361043</v>
      </c>
      <c r="P29" s="59">
        <f t="shared" si="11"/>
        <v>0.47941554440782835</v>
      </c>
      <c r="Q29" s="57">
        <v>1.2481061246822396</v>
      </c>
      <c r="R29" s="57"/>
      <c r="S29" s="57">
        <v>0.246777035799292</v>
      </c>
      <c r="T29" s="59">
        <f t="shared" si="12"/>
        <v>1.4948831604815316</v>
      </c>
      <c r="U29" s="57"/>
      <c r="V29" s="57"/>
      <c r="W29" s="57">
        <v>0.66097448657977176</v>
      </c>
      <c r="X29" s="57">
        <v>5381.8919271043424</v>
      </c>
      <c r="Y29" s="57"/>
      <c r="Z29" s="59">
        <f t="shared" si="13"/>
        <v>5382.5529015909224</v>
      </c>
      <c r="AA29" s="57"/>
      <c r="AB29" s="57"/>
      <c r="AC29" s="57"/>
      <c r="AD29" s="57"/>
      <c r="AE29" s="57"/>
      <c r="AF29" s="57">
        <v>0.16430261452121825</v>
      </c>
      <c r="AG29" s="59">
        <f t="shared" si="6"/>
        <v>0.16430261452121825</v>
      </c>
      <c r="AH29" s="58">
        <f t="shared" si="0"/>
        <v>5384.8388956234585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9"/>
        <v>0</v>
      </c>
      <c r="H30" s="57"/>
      <c r="I30" s="59">
        <f t="shared" si="10"/>
        <v>0</v>
      </c>
      <c r="J30" s="57"/>
      <c r="K30" s="57"/>
      <c r="L30" s="57"/>
      <c r="M30" s="57"/>
      <c r="N30" s="57"/>
      <c r="O30" s="57"/>
      <c r="P30" s="59">
        <f t="shared" si="11"/>
        <v>0</v>
      </c>
      <c r="Q30" s="57"/>
      <c r="R30" s="57"/>
      <c r="S30" s="57"/>
      <c r="T30" s="59">
        <f t="shared" si="12"/>
        <v>0</v>
      </c>
      <c r="U30" s="57"/>
      <c r="V30" s="57"/>
      <c r="W30" s="57"/>
      <c r="X30" s="57"/>
      <c r="Y30" s="57">
        <v>0.1388962004109679</v>
      </c>
      <c r="Z30" s="59">
        <f>SUM(U30:Y30)</f>
        <v>0.1388962004109679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0.1388962004109679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7">SUM(E26:E30)</f>
        <v>0</v>
      </c>
      <c r="F31" s="92">
        <f t="shared" si="17"/>
        <v>0</v>
      </c>
      <c r="G31" s="92">
        <f t="shared" si="17"/>
        <v>0</v>
      </c>
      <c r="H31" s="92">
        <f t="shared" si="17"/>
        <v>0.21610668194854857</v>
      </c>
      <c r="I31" s="92">
        <f t="shared" si="17"/>
        <v>0.21610668194854857</v>
      </c>
      <c r="J31" s="92">
        <f t="shared" si="17"/>
        <v>0</v>
      </c>
      <c r="K31" s="92">
        <f t="shared" si="17"/>
        <v>1.1222477764217913E-2</v>
      </c>
      <c r="L31" s="92">
        <f t="shared" si="17"/>
        <v>0</v>
      </c>
      <c r="M31" s="92">
        <f t="shared" si="17"/>
        <v>0</v>
      </c>
      <c r="N31" s="92">
        <f t="shared" si="17"/>
        <v>0</v>
      </c>
      <c r="O31" s="92">
        <f t="shared" si="17"/>
        <v>0.52271586543796722</v>
      </c>
      <c r="P31" s="92">
        <f t="shared" si="17"/>
        <v>0.53393834320218514</v>
      </c>
      <c r="Q31" s="92">
        <f t="shared" si="17"/>
        <v>8.1482718601540114</v>
      </c>
      <c r="R31" s="92">
        <f t="shared" si="17"/>
        <v>0</v>
      </c>
      <c r="S31" s="92">
        <f t="shared" si="17"/>
        <v>0.99722919185237913</v>
      </c>
      <c r="T31" s="92">
        <f t="shared" si="17"/>
        <v>9.1455010520063897</v>
      </c>
      <c r="U31" s="92">
        <f t="shared" si="17"/>
        <v>22109.427169585379</v>
      </c>
      <c r="V31" s="92">
        <f t="shared" si="17"/>
        <v>5.2039929187235393E-2</v>
      </c>
      <c r="W31" s="92">
        <f t="shared" si="17"/>
        <v>43.80647003427115</v>
      </c>
      <c r="X31" s="92">
        <f t="shared" si="17"/>
        <v>5381.994287630966</v>
      </c>
      <c r="Y31" s="92">
        <f t="shared" si="17"/>
        <v>0.1388962004109679</v>
      </c>
      <c r="Z31" s="92">
        <f t="shared" si="17"/>
        <v>27535.418863380215</v>
      </c>
      <c r="AA31" s="92">
        <f t="shared" si="17"/>
        <v>0</v>
      </c>
      <c r="AB31" s="92">
        <f t="shared" si="17"/>
        <v>0</v>
      </c>
      <c r="AC31" s="92">
        <f t="shared" si="17"/>
        <v>0</v>
      </c>
      <c r="AD31" s="92">
        <f t="shared" si="17"/>
        <v>0</v>
      </c>
      <c r="AE31" s="92">
        <f t="shared" si="17"/>
        <v>0</v>
      </c>
      <c r="AF31" s="92">
        <f t="shared" si="17"/>
        <v>0.16430261452121825</v>
      </c>
      <c r="AG31" s="92">
        <f t="shared" si="17"/>
        <v>0.16430261452121825</v>
      </c>
      <c r="AH31" s="92">
        <f t="shared" si="17"/>
        <v>27545.478712071894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9"/>
        <v>0</v>
      </c>
      <c r="H32" s="57"/>
      <c r="I32" s="59">
        <f t="shared" si="10"/>
        <v>0</v>
      </c>
      <c r="J32" s="57"/>
      <c r="K32" s="57"/>
      <c r="L32" s="57"/>
      <c r="M32" s="57"/>
      <c r="N32" s="57"/>
      <c r="O32" s="57"/>
      <c r="P32" s="59">
        <f t="shared" si="11"/>
        <v>0</v>
      </c>
      <c r="Q32" s="57"/>
      <c r="R32" s="57"/>
      <c r="S32" s="57"/>
      <c r="T32" s="59">
        <f t="shared" si="12"/>
        <v>0</v>
      </c>
      <c r="U32" s="57"/>
      <c r="V32" s="57"/>
      <c r="W32" s="57"/>
      <c r="X32" s="57"/>
      <c r="Y32" s="57"/>
      <c r="Z32" s="59">
        <f t="shared" ref="Z32:Z39" si="18">SUM(U32:Y32)</f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9"/>
        <v>0</v>
      </c>
      <c r="H33" s="57"/>
      <c r="I33" s="59">
        <f t="shared" si="10"/>
        <v>0</v>
      </c>
      <c r="J33" s="57"/>
      <c r="K33" s="57"/>
      <c r="L33" s="57"/>
      <c r="M33" s="57"/>
      <c r="N33" s="57"/>
      <c r="O33" s="57"/>
      <c r="P33" s="59">
        <f t="shared" si="11"/>
        <v>0</v>
      </c>
      <c r="Q33" s="57"/>
      <c r="R33" s="57"/>
      <c r="S33" s="57"/>
      <c r="T33" s="59">
        <f t="shared" si="12"/>
        <v>0</v>
      </c>
      <c r="U33" s="57"/>
      <c r="V33" s="57"/>
      <c r="W33" s="57"/>
      <c r="X33" s="57"/>
      <c r="Y33" s="57"/>
      <c r="Z33" s="59">
        <f t="shared" si="18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9"/>
        <v>0</v>
      </c>
      <c r="H34" s="57"/>
      <c r="I34" s="59">
        <f t="shared" si="10"/>
        <v>0</v>
      </c>
      <c r="J34" s="57"/>
      <c r="K34" s="57"/>
      <c r="L34" s="57"/>
      <c r="M34" s="57"/>
      <c r="N34" s="57"/>
      <c r="O34" s="57"/>
      <c r="P34" s="59">
        <f t="shared" si="11"/>
        <v>0</v>
      </c>
      <c r="Q34" s="57"/>
      <c r="R34" s="57"/>
      <c r="S34" s="57"/>
      <c r="T34" s="59">
        <f t="shared" si="12"/>
        <v>0</v>
      </c>
      <c r="U34" s="57"/>
      <c r="V34" s="57"/>
      <c r="W34" s="57"/>
      <c r="X34" s="57"/>
      <c r="Y34" s="57"/>
      <c r="Z34" s="59">
        <f t="shared" si="18"/>
        <v>0</v>
      </c>
      <c r="AA34" s="57"/>
      <c r="AB34" s="57"/>
      <c r="AC34" s="57">
        <v>12.762730671631761</v>
      </c>
      <c r="AD34" s="57"/>
      <c r="AE34" s="57"/>
      <c r="AF34" s="57"/>
      <c r="AG34" s="59">
        <f t="shared" si="6"/>
        <v>12.762730671631761</v>
      </c>
      <c r="AH34" s="58">
        <f t="shared" si="0"/>
        <v>12.762730671631761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9"/>
        <v>0</v>
      </c>
      <c r="H35" s="57"/>
      <c r="I35" s="59">
        <f t="shared" si="10"/>
        <v>0</v>
      </c>
      <c r="J35" s="57"/>
      <c r="K35" s="57"/>
      <c r="L35" s="57"/>
      <c r="M35" s="57"/>
      <c r="N35" s="57"/>
      <c r="O35" s="57"/>
      <c r="P35" s="59">
        <f t="shared" si="11"/>
        <v>0</v>
      </c>
      <c r="Q35" s="57"/>
      <c r="R35" s="57"/>
      <c r="S35" s="57"/>
      <c r="T35" s="59">
        <f t="shared" si="12"/>
        <v>0</v>
      </c>
      <c r="U35" s="57"/>
      <c r="V35" s="57"/>
      <c r="W35" s="57"/>
      <c r="X35" s="57"/>
      <c r="Y35" s="57"/>
      <c r="Z35" s="59">
        <f t="shared" si="18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>
        <v>1.9254015345909602E-2</v>
      </c>
      <c r="E36" s="57"/>
      <c r="F36" s="57"/>
      <c r="G36" s="58">
        <f t="shared" si="9"/>
        <v>1.9254015345909602E-2</v>
      </c>
      <c r="H36" s="57"/>
      <c r="I36" s="59">
        <f t="shared" si="10"/>
        <v>1.9254015345909602E-2</v>
      </c>
      <c r="J36" s="57"/>
      <c r="K36" s="57"/>
      <c r="L36" s="57"/>
      <c r="M36" s="57"/>
      <c r="N36" s="57"/>
      <c r="O36" s="57">
        <v>1.4065599829468423E-2</v>
      </c>
      <c r="P36" s="59">
        <f t="shared" si="11"/>
        <v>1.4065599829468423E-2</v>
      </c>
      <c r="Q36" s="57"/>
      <c r="R36" s="57"/>
      <c r="S36" s="57"/>
      <c r="T36" s="59">
        <f t="shared" si="12"/>
        <v>0</v>
      </c>
      <c r="U36" s="57"/>
      <c r="V36" s="57"/>
      <c r="W36" s="57"/>
      <c r="X36" s="57"/>
      <c r="Y36" s="57"/>
      <c r="Z36" s="59">
        <f t="shared" si="18"/>
        <v>0</v>
      </c>
      <c r="AA36" s="57"/>
      <c r="AB36" s="57"/>
      <c r="AC36" s="57"/>
      <c r="AD36" s="57"/>
      <c r="AE36" s="57">
        <v>1372.3046964245157</v>
      </c>
      <c r="AF36" s="57"/>
      <c r="AG36" s="59">
        <f t="shared" si="6"/>
        <v>1372.3046964245157</v>
      </c>
      <c r="AH36" s="58">
        <f t="shared" si="0"/>
        <v>1372.3380160396912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9"/>
        <v>0</v>
      </c>
      <c r="H37" s="57"/>
      <c r="I37" s="59">
        <f t="shared" si="10"/>
        <v>0</v>
      </c>
      <c r="J37" s="57"/>
      <c r="K37" s="57"/>
      <c r="L37" s="57"/>
      <c r="M37" s="57"/>
      <c r="N37" s="57"/>
      <c r="O37" s="57"/>
      <c r="P37" s="59">
        <f t="shared" si="11"/>
        <v>0</v>
      </c>
      <c r="Q37" s="57">
        <v>0.2913400468702364</v>
      </c>
      <c r="R37" s="57"/>
      <c r="S37" s="57"/>
      <c r="T37" s="59">
        <f t="shared" si="12"/>
        <v>0.2913400468702364</v>
      </c>
      <c r="U37" s="57"/>
      <c r="V37" s="57"/>
      <c r="W37" s="57"/>
      <c r="X37" s="57"/>
      <c r="Y37" s="57"/>
      <c r="Z37" s="59">
        <f t="shared" si="18"/>
        <v>0</v>
      </c>
      <c r="AA37" s="57"/>
      <c r="AB37" s="57"/>
      <c r="AC37" s="57"/>
      <c r="AD37" s="57"/>
      <c r="AE37" s="57"/>
      <c r="AF37" s="57">
        <v>674.00382735396249</v>
      </c>
      <c r="AG37" s="59">
        <f t="shared" si="6"/>
        <v>674.00382735396249</v>
      </c>
      <c r="AH37" s="58">
        <f t="shared" si="0"/>
        <v>674.29516740083272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1.9254015345909602E-2</v>
      </c>
      <c r="E38" s="93">
        <f t="shared" ref="E38:P38" si="19">SUM(E34:E37)</f>
        <v>0</v>
      </c>
      <c r="F38" s="93">
        <f t="shared" si="19"/>
        <v>0</v>
      </c>
      <c r="G38" s="93">
        <f t="shared" si="19"/>
        <v>1.9254015345909602E-2</v>
      </c>
      <c r="H38" s="93">
        <f t="shared" si="19"/>
        <v>0</v>
      </c>
      <c r="I38" s="93">
        <f t="shared" si="19"/>
        <v>1.9254015345909602E-2</v>
      </c>
      <c r="J38" s="93">
        <f t="shared" si="19"/>
        <v>0</v>
      </c>
      <c r="K38" s="93">
        <f t="shared" si="19"/>
        <v>0</v>
      </c>
      <c r="L38" s="93">
        <f t="shared" si="19"/>
        <v>0</v>
      </c>
      <c r="M38" s="93">
        <f t="shared" si="19"/>
        <v>0</v>
      </c>
      <c r="N38" s="93">
        <f t="shared" si="19"/>
        <v>0</v>
      </c>
      <c r="O38" s="93">
        <f t="shared" si="19"/>
        <v>1.4065599829468423E-2</v>
      </c>
      <c r="P38" s="93">
        <f t="shared" si="19"/>
        <v>1.4065599829468423E-2</v>
      </c>
      <c r="Q38" s="93">
        <f>SUM(Q34:Q37)</f>
        <v>0.2913400468702364</v>
      </c>
      <c r="R38" s="93">
        <f t="shared" ref="R38:AH38" si="20">SUM(R34:R37)</f>
        <v>0</v>
      </c>
      <c r="S38" s="93">
        <f t="shared" si="20"/>
        <v>0</v>
      </c>
      <c r="T38" s="93">
        <f t="shared" si="20"/>
        <v>0.2913400468702364</v>
      </c>
      <c r="U38" s="93">
        <f t="shared" si="20"/>
        <v>0</v>
      </c>
      <c r="V38" s="93">
        <f t="shared" si="20"/>
        <v>0</v>
      </c>
      <c r="W38" s="93">
        <f t="shared" si="20"/>
        <v>0</v>
      </c>
      <c r="X38" s="93">
        <f t="shared" si="20"/>
        <v>0</v>
      </c>
      <c r="Y38" s="93">
        <f t="shared" si="20"/>
        <v>0</v>
      </c>
      <c r="Z38" s="93">
        <f t="shared" si="20"/>
        <v>0</v>
      </c>
      <c r="AA38" s="93">
        <f t="shared" si="20"/>
        <v>0</v>
      </c>
      <c r="AB38" s="93">
        <f t="shared" si="20"/>
        <v>0</v>
      </c>
      <c r="AC38" s="93">
        <f t="shared" si="20"/>
        <v>12.762730671631761</v>
      </c>
      <c r="AD38" s="93">
        <f t="shared" si="20"/>
        <v>0</v>
      </c>
      <c r="AE38" s="93">
        <f t="shared" si="20"/>
        <v>1372.3046964245157</v>
      </c>
      <c r="AF38" s="93">
        <f t="shared" si="20"/>
        <v>674.00382735396249</v>
      </c>
      <c r="AG38" s="93">
        <f t="shared" si="20"/>
        <v>2059.0712544501098</v>
      </c>
      <c r="AH38" s="98">
        <f t="shared" si="20"/>
        <v>2059.3959141121559</v>
      </c>
      <c r="AI38" s="2"/>
    </row>
    <row r="39" spans="1:35" x14ac:dyDescent="0.25">
      <c r="A39" s="133"/>
      <c r="B39" s="148" t="s">
        <v>37</v>
      </c>
      <c r="C39" s="149"/>
      <c r="D39" s="61">
        <v>27580.287508944082</v>
      </c>
      <c r="E39" s="61"/>
      <c r="F39" s="61">
        <v>74.329134425124721</v>
      </c>
      <c r="G39" s="58">
        <f t="shared" si="9"/>
        <v>27654.616643369205</v>
      </c>
      <c r="H39" s="61">
        <v>12203.436083257962</v>
      </c>
      <c r="I39" s="59">
        <f t="shared" si="10"/>
        <v>39858.052726627167</v>
      </c>
      <c r="J39" s="61">
        <v>403.86426914044574</v>
      </c>
      <c r="K39" s="61">
        <v>293.79467519982666</v>
      </c>
      <c r="L39" s="61"/>
      <c r="M39" s="61"/>
      <c r="N39" s="61">
        <v>2.4443181850242746E-2</v>
      </c>
      <c r="O39" s="61">
        <v>4946.0906272468246</v>
      </c>
      <c r="P39" s="59">
        <f t="shared" si="11"/>
        <v>5643.7740147689474</v>
      </c>
      <c r="Q39" s="61">
        <v>506.08914785020596</v>
      </c>
      <c r="R39" s="61">
        <v>2923.8838465933759</v>
      </c>
      <c r="S39" s="61">
        <v>1128.2004080375884</v>
      </c>
      <c r="T39" s="59">
        <f t="shared" si="12"/>
        <v>4558.1734024811703</v>
      </c>
      <c r="U39" s="61">
        <v>22109.438528515257</v>
      </c>
      <c r="V39" s="61">
        <v>5.2039929187235393E-2</v>
      </c>
      <c r="W39" s="61">
        <v>43.80647003427115</v>
      </c>
      <c r="X39" s="61">
        <v>5426.8642899418819</v>
      </c>
      <c r="Y39" s="61">
        <v>0.1388962004109679</v>
      </c>
      <c r="Z39" s="59">
        <f t="shared" si="18"/>
        <v>27580.300224621009</v>
      </c>
      <c r="AA39" s="61"/>
      <c r="AB39" s="61"/>
      <c r="AC39" s="61">
        <v>12.762730671631761</v>
      </c>
      <c r="AD39" s="61"/>
      <c r="AE39" s="61">
        <v>1373.6573264201375</v>
      </c>
      <c r="AF39" s="61">
        <v>679.27957179177429</v>
      </c>
      <c r="AG39" s="59">
        <f t="shared" si="6"/>
        <v>2065.6996288835435</v>
      </c>
      <c r="AH39" s="58">
        <f t="shared" si="0"/>
        <v>79705.999997381834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20">
    <mergeCell ref="A3:T3"/>
    <mergeCell ref="U3:AH3"/>
    <mergeCell ref="A4:C8"/>
    <mergeCell ref="U7:Z7"/>
    <mergeCell ref="Q7:T7"/>
    <mergeCell ref="J7:P7"/>
    <mergeCell ref="D7:I7"/>
    <mergeCell ref="D4:T5"/>
    <mergeCell ref="D6:T6"/>
    <mergeCell ref="U4:AH5"/>
    <mergeCell ref="U6:AH6"/>
    <mergeCell ref="AH7:AH8"/>
    <mergeCell ref="AC7:AG7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BB49"/>
  <sheetViews>
    <sheetView showZeros="0" view="pageLayout" topLeftCell="AB10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6.140625" style="1" customWidth="1"/>
    <col min="2" max="2" width="22" style="1" customWidth="1"/>
    <col min="3" max="3" width="28.140625" style="1" customWidth="1"/>
    <col min="4" max="4" width="8.42578125" style="1" customWidth="1"/>
    <col min="5" max="5" width="7" style="1" customWidth="1"/>
    <col min="6" max="6" width="7.140625" style="1" customWidth="1"/>
    <col min="7" max="7" width="7.5703125" style="1" customWidth="1"/>
    <col min="8" max="8" width="6.85546875" style="1" customWidth="1"/>
    <col min="9" max="9" width="8.85546875" style="1" customWidth="1"/>
    <col min="10" max="10" width="7.140625" style="1" customWidth="1"/>
    <col min="11" max="13" width="6.85546875" style="1" customWidth="1"/>
    <col min="14" max="14" width="6.7109375" style="1" customWidth="1"/>
    <col min="15" max="15" width="7.140625" style="1" customWidth="1"/>
    <col min="16" max="16" width="8.7109375" style="1" customWidth="1"/>
    <col min="17" max="18" width="6.85546875" style="1" customWidth="1"/>
    <col min="19" max="19" width="6.7109375" style="1" customWidth="1"/>
    <col min="20" max="20" width="8.7109375" style="1" customWidth="1"/>
    <col min="21" max="21" width="7.5703125" style="1" customWidth="1"/>
    <col min="22" max="23" width="7.140625" style="1" customWidth="1"/>
    <col min="24" max="24" width="7" style="1" customWidth="1"/>
    <col min="25" max="25" width="7.42578125" style="1" customWidth="1"/>
    <col min="26" max="26" width="10.85546875" style="1" customWidth="1"/>
    <col min="27" max="27" width="10.28515625" style="1" customWidth="1"/>
    <col min="28" max="28" width="10" style="1" customWidth="1"/>
    <col min="29" max="29" width="7.7109375" style="1" customWidth="1"/>
    <col min="30" max="30" width="8" style="1" customWidth="1"/>
    <col min="31" max="31" width="7.5703125" style="1" customWidth="1"/>
    <col min="32" max="32" width="7.85546875" style="1" customWidth="1"/>
    <col min="33" max="33" width="11.285156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50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50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110920.56974449467</v>
      </c>
      <c r="E9" s="57"/>
      <c r="F9" s="57">
        <v>6.8586230403603299</v>
      </c>
      <c r="G9" s="58">
        <f>SUM(D9:F9)</f>
        <v>110927.42836753503</v>
      </c>
      <c r="H9" s="57"/>
      <c r="I9" s="59">
        <f>SUM(G9:H9)</f>
        <v>110927.42836753503</v>
      </c>
      <c r="J9" s="57"/>
      <c r="K9" s="57"/>
      <c r="L9" s="57"/>
      <c r="M9" s="57"/>
      <c r="N9" s="57">
        <v>0.39385446389200929</v>
      </c>
      <c r="O9" s="57">
        <v>409.21386962205685</v>
      </c>
      <c r="P9" s="59">
        <f>SUM(J9:O9)</f>
        <v>409.60772408594886</v>
      </c>
      <c r="Q9" s="57">
        <v>98.892221388521861</v>
      </c>
      <c r="R9" s="57">
        <v>4.1545269885730454</v>
      </c>
      <c r="S9" s="57">
        <v>39.744650330266964</v>
      </c>
      <c r="T9" s="59">
        <f>SUM(Q9:S9)</f>
        <v>142.79139870736185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>
        <v>0.45028915706459122</v>
      </c>
      <c r="AF9" s="57">
        <v>0.72399473641753176</v>
      </c>
      <c r="AG9" s="59">
        <f>SUM(AC9:AF9)</f>
        <v>1.1742838934821229</v>
      </c>
      <c r="AH9" s="58">
        <f t="shared" ref="AH9:AH39" si="0">AG9+AB9+AA9+Z9+T9+P9+I9</f>
        <v>111481.00177422182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4.2654348708915039E-2</v>
      </c>
      <c r="E11" s="57"/>
      <c r="F11" s="57">
        <v>17578.607365951983</v>
      </c>
      <c r="G11" s="58">
        <f t="shared" si="1"/>
        <v>17578.650020300691</v>
      </c>
      <c r="H11" s="57"/>
      <c r="I11" s="59">
        <v>7421.5986573514901</v>
      </c>
      <c r="J11" s="57"/>
      <c r="K11" s="57"/>
      <c r="L11" s="57"/>
      <c r="M11" s="57"/>
      <c r="N11" s="57"/>
      <c r="O11" s="57">
        <v>1.0851058267959104</v>
      </c>
      <c r="P11" s="59">
        <f t="shared" si="3"/>
        <v>1.0851058267959104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7422.6837631782864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110920.61239884338</v>
      </c>
      <c r="E12" s="87">
        <f t="shared" ref="E12:AH12" si="7">SUM(E9:E11)</f>
        <v>0</v>
      </c>
      <c r="F12" s="87">
        <f t="shared" si="7"/>
        <v>17585.465988992342</v>
      </c>
      <c r="G12" s="87">
        <f t="shared" si="7"/>
        <v>128506.07838783572</v>
      </c>
      <c r="H12" s="87">
        <f t="shared" si="7"/>
        <v>0</v>
      </c>
      <c r="I12" s="87">
        <f t="shared" si="7"/>
        <v>118349.02702488653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0.39385446389200929</v>
      </c>
      <c r="O12" s="87">
        <f t="shared" si="7"/>
        <v>410.29897544885273</v>
      </c>
      <c r="P12" s="87">
        <f t="shared" si="7"/>
        <v>410.69282991274474</v>
      </c>
      <c r="Q12" s="87">
        <f t="shared" si="7"/>
        <v>98.892221388521861</v>
      </c>
      <c r="R12" s="87">
        <f t="shared" si="7"/>
        <v>4.1545269885730454</v>
      </c>
      <c r="S12" s="87">
        <f t="shared" si="7"/>
        <v>39.744650330266964</v>
      </c>
      <c r="T12" s="87">
        <f t="shared" si="7"/>
        <v>142.79139870736185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0.45028915706459122</v>
      </c>
      <c r="AF12" s="87">
        <f t="shared" si="7"/>
        <v>0.72399473641753176</v>
      </c>
      <c r="AG12" s="87">
        <f t="shared" si="7"/>
        <v>1.1742838934821229</v>
      </c>
      <c r="AH12" s="87">
        <f t="shared" si="7"/>
        <v>118903.6855374001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6.382063054060886</v>
      </c>
      <c r="E13" s="57"/>
      <c r="F13" s="57">
        <v>1.1540886030009467</v>
      </c>
      <c r="G13" s="58">
        <f t="shared" si="1"/>
        <v>7.5361516570618328</v>
      </c>
      <c r="H13" s="57">
        <v>3627.3692288033108</v>
      </c>
      <c r="I13" s="59">
        <f t="shared" si="2"/>
        <v>3634.9053804603727</v>
      </c>
      <c r="J13" s="57"/>
      <c r="K13" s="57"/>
      <c r="L13" s="57"/>
      <c r="M13" s="57"/>
      <c r="N13" s="57"/>
      <c r="O13" s="57">
        <v>76.86786776047451</v>
      </c>
      <c r="P13" s="59">
        <f t="shared" si="3"/>
        <v>76.86786776047451</v>
      </c>
      <c r="Q13" s="57">
        <v>7.66636585606377</v>
      </c>
      <c r="R13" s="57">
        <v>1.1155537072836672</v>
      </c>
      <c r="S13" s="57">
        <v>4.5300342236322706</v>
      </c>
      <c r="T13" s="59">
        <f t="shared" si="4"/>
        <v>13.311953786979707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3725.0852020078269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110926.99446189744</v>
      </c>
      <c r="E14" s="87">
        <f t="shared" ref="E14:AH14" si="8">E12+E13</f>
        <v>0</v>
      </c>
      <c r="F14" s="87">
        <f t="shared" si="8"/>
        <v>17586.620077595344</v>
      </c>
      <c r="G14" s="87">
        <f t="shared" si="8"/>
        <v>128513.61453949277</v>
      </c>
      <c r="H14" s="87">
        <f t="shared" si="8"/>
        <v>3627.3692288033108</v>
      </c>
      <c r="I14" s="87">
        <f t="shared" si="8"/>
        <v>121983.9324053469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0.39385446389200929</v>
      </c>
      <c r="O14" s="87">
        <f t="shared" si="8"/>
        <v>487.16684320932723</v>
      </c>
      <c r="P14" s="87">
        <f t="shared" si="8"/>
        <v>487.56069767321924</v>
      </c>
      <c r="Q14" s="87">
        <f t="shared" si="8"/>
        <v>106.55858724458562</v>
      </c>
      <c r="R14" s="87">
        <f t="shared" si="8"/>
        <v>5.2700806958567128</v>
      </c>
      <c r="S14" s="87">
        <f t="shared" si="8"/>
        <v>44.274684553899235</v>
      </c>
      <c r="T14" s="87">
        <f t="shared" si="8"/>
        <v>156.10335249434155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0.45028915706459122</v>
      </c>
      <c r="AF14" s="87">
        <f t="shared" si="8"/>
        <v>0.72399473641753176</v>
      </c>
      <c r="AG14" s="87">
        <f t="shared" si="8"/>
        <v>1.1742838934821229</v>
      </c>
      <c r="AH14" s="87">
        <f t="shared" si="8"/>
        <v>122628.77073940793</v>
      </c>
      <c r="AI14" s="2"/>
      <c r="AJ14" s="2"/>
    </row>
    <row r="15" spans="1:36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1915.1715083295278</v>
      </c>
      <c r="K15" s="57"/>
      <c r="L15" s="57"/>
      <c r="M15" s="57"/>
      <c r="N15" s="57"/>
      <c r="O15" s="57"/>
      <c r="P15" s="59">
        <f t="shared" si="3"/>
        <v>1915.1715083295278</v>
      </c>
      <c r="Q15" s="57">
        <v>27.922022255546189</v>
      </c>
      <c r="R15" s="57"/>
      <c r="S15" s="57">
        <v>0.10840729382038576</v>
      </c>
      <c r="T15" s="59">
        <f t="shared" si="4"/>
        <v>28.030429549366573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1943.2019378788943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102.97745226554552</v>
      </c>
      <c r="L16" s="57"/>
      <c r="M16" s="57">
        <v>0.25017375071095521</v>
      </c>
      <c r="N16" s="57"/>
      <c r="O16" s="57">
        <v>6.0889991344219201</v>
      </c>
      <c r="P16" s="59">
        <f t="shared" si="3"/>
        <v>109.31662515067841</v>
      </c>
      <c r="Q16" s="57">
        <v>1.4487507033031253</v>
      </c>
      <c r="R16" s="57"/>
      <c r="S16" s="57"/>
      <c r="T16" s="59">
        <f t="shared" si="4"/>
        <v>1.4487507033031253</v>
      </c>
      <c r="U16" s="57"/>
      <c r="V16" s="57"/>
      <c r="W16" s="57"/>
      <c r="X16" s="57">
        <v>0.548046436317561</v>
      </c>
      <c r="Y16" s="57"/>
      <c r="Z16" s="59">
        <f t="shared" si="5"/>
        <v>0.548046436317561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111.31342229029909</v>
      </c>
      <c r="AI16" s="2"/>
      <c r="AJ16" s="2"/>
    </row>
    <row r="17" spans="1:54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54" x14ac:dyDescent="0.25">
      <c r="A18" s="133"/>
      <c r="B18" s="174"/>
      <c r="C18" s="29" t="s">
        <v>19</v>
      </c>
      <c r="D18" s="57">
        <v>3.8677595886933716E-2</v>
      </c>
      <c r="E18" s="57"/>
      <c r="F18" s="57">
        <v>3.1628808369866181E-2</v>
      </c>
      <c r="G18" s="58">
        <f t="shared" si="1"/>
        <v>7.0306404256799904E-2</v>
      </c>
      <c r="H18" s="57"/>
      <c r="I18" s="59">
        <f t="shared" si="2"/>
        <v>7.0306404256799904E-2</v>
      </c>
      <c r="J18" s="57"/>
      <c r="K18" s="57">
        <v>5.6347325598058813</v>
      </c>
      <c r="L18" s="57"/>
      <c r="M18" s="57">
        <v>653.53494811537735</v>
      </c>
      <c r="N18" s="57"/>
      <c r="O18" s="57">
        <v>21.539826291306653</v>
      </c>
      <c r="P18" s="59">
        <f t="shared" si="3"/>
        <v>680.70950696648993</v>
      </c>
      <c r="Q18" s="57">
        <v>0.36979043227782626</v>
      </c>
      <c r="R18" s="57"/>
      <c r="S18" s="57">
        <v>0.60429796902585431</v>
      </c>
      <c r="T18" s="59">
        <f t="shared" si="4"/>
        <v>0.97408840130368057</v>
      </c>
      <c r="U18" s="57">
        <v>4.3056908279145718E-2</v>
      </c>
      <c r="V18" s="57"/>
      <c r="W18" s="57"/>
      <c r="X18" s="57">
        <v>0.25975422758009054</v>
      </c>
      <c r="Y18" s="57"/>
      <c r="Z18" s="59">
        <f t="shared" si="5"/>
        <v>0.30281113585923625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682.05671290790963</v>
      </c>
      <c r="AI18" s="2"/>
      <c r="AJ18" s="2"/>
    </row>
    <row r="19" spans="1:54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>
        <v>5.9033406214271868E-2</v>
      </c>
      <c r="K19" s="57"/>
      <c r="L19" s="57"/>
      <c r="M19" s="57"/>
      <c r="N19" s="57">
        <v>5.3307337237415897</v>
      </c>
      <c r="O19" s="57">
        <v>1.773999557715755</v>
      </c>
      <c r="P19" s="59">
        <f t="shared" si="3"/>
        <v>7.1637666876716164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7.1637666876716164</v>
      </c>
      <c r="AI19" s="2"/>
      <c r="AJ19" s="2"/>
    </row>
    <row r="20" spans="1:54" x14ac:dyDescent="0.25">
      <c r="A20" s="133"/>
      <c r="B20" s="174"/>
      <c r="C20" s="29" t="s">
        <v>21</v>
      </c>
      <c r="D20" s="57">
        <v>3.2685632199482635</v>
      </c>
      <c r="E20" s="57"/>
      <c r="F20" s="57">
        <v>0.3899424110022075</v>
      </c>
      <c r="G20" s="58">
        <f t="shared" si="1"/>
        <v>3.6585056309504709</v>
      </c>
      <c r="H20" s="57"/>
      <c r="I20" s="59">
        <f t="shared" si="2"/>
        <v>3.6585056309504709</v>
      </c>
      <c r="J20" s="57"/>
      <c r="K20" s="57">
        <v>4.2077638408896281</v>
      </c>
      <c r="L20" s="57"/>
      <c r="M20" s="57">
        <v>9.875851577224612</v>
      </c>
      <c r="N20" s="57">
        <v>1.1429284541437024</v>
      </c>
      <c r="O20" s="57">
        <v>6964.2679803599594</v>
      </c>
      <c r="P20" s="59">
        <f t="shared" si="3"/>
        <v>6979.4945242322174</v>
      </c>
      <c r="Q20" s="57">
        <v>23.173837746193659</v>
      </c>
      <c r="R20" s="57">
        <v>0.22047268101354611</v>
      </c>
      <c r="S20" s="57">
        <v>4.8490545669285945</v>
      </c>
      <c r="T20" s="59">
        <f t="shared" si="4"/>
        <v>28.243364994135799</v>
      </c>
      <c r="U20" s="57">
        <v>8.1785651731213438E-2</v>
      </c>
      <c r="V20" s="57"/>
      <c r="W20" s="57"/>
      <c r="X20" s="57">
        <v>64.11123887798972</v>
      </c>
      <c r="Y20" s="57"/>
      <c r="Z20" s="59">
        <f t="shared" si="5"/>
        <v>64.19302452972093</v>
      </c>
      <c r="AA20" s="57"/>
      <c r="AB20" s="57"/>
      <c r="AC20" s="57"/>
      <c r="AD20" s="57"/>
      <c r="AE20" s="57">
        <v>6.5203063803991657E-2</v>
      </c>
      <c r="AF20" s="57">
        <v>0.41495693382932702</v>
      </c>
      <c r="AG20" s="59">
        <f t="shared" si="6"/>
        <v>0.48015999763331868</v>
      </c>
      <c r="AH20" s="58">
        <f t="shared" si="0"/>
        <v>7076.069579384658</v>
      </c>
      <c r="AI20" s="2"/>
      <c r="AJ20" s="2"/>
    </row>
    <row r="21" spans="1:54" x14ac:dyDescent="0.25">
      <c r="A21" s="133"/>
      <c r="B21" s="175"/>
      <c r="C21" s="30" t="s">
        <v>10</v>
      </c>
      <c r="D21" s="88">
        <f>SUM(D15:D20)</f>
        <v>3.3072408158351974</v>
      </c>
      <c r="E21" s="88">
        <f t="shared" ref="E21:Z21" si="9">SUM(E15:E20)</f>
        <v>0</v>
      </c>
      <c r="F21" s="88">
        <f t="shared" si="9"/>
        <v>0.4215712193720737</v>
      </c>
      <c r="G21" s="88">
        <f t="shared" si="9"/>
        <v>3.7288120352072709</v>
      </c>
      <c r="H21" s="88">
        <f t="shared" si="9"/>
        <v>0</v>
      </c>
      <c r="I21" s="88">
        <f t="shared" si="9"/>
        <v>3.7288120352072709</v>
      </c>
      <c r="J21" s="88">
        <f t="shared" si="9"/>
        <v>1915.230541735742</v>
      </c>
      <c r="K21" s="88">
        <f t="shared" si="9"/>
        <v>112.81994866624103</v>
      </c>
      <c r="L21" s="88">
        <f t="shared" si="9"/>
        <v>0</v>
      </c>
      <c r="M21" s="88">
        <f t="shared" si="9"/>
        <v>663.66097344331286</v>
      </c>
      <c r="N21" s="88">
        <f t="shared" si="9"/>
        <v>6.4736621778852923</v>
      </c>
      <c r="O21" s="88">
        <f t="shared" si="9"/>
        <v>6993.670805343404</v>
      </c>
      <c r="P21" s="88">
        <f t="shared" si="9"/>
        <v>9691.8559313665846</v>
      </c>
      <c r="Q21" s="88">
        <f t="shared" si="9"/>
        <v>52.914401137320802</v>
      </c>
      <c r="R21" s="88">
        <f t="shared" si="9"/>
        <v>0.22047268101354611</v>
      </c>
      <c r="S21" s="88">
        <f t="shared" si="9"/>
        <v>5.5617598297748341</v>
      </c>
      <c r="T21" s="88">
        <f t="shared" si="9"/>
        <v>58.696633648109184</v>
      </c>
      <c r="U21" s="88">
        <f t="shared" si="9"/>
        <v>0.12484256001035915</v>
      </c>
      <c r="V21" s="88">
        <f t="shared" si="9"/>
        <v>0</v>
      </c>
      <c r="W21" s="88">
        <f t="shared" si="9"/>
        <v>0</v>
      </c>
      <c r="X21" s="88">
        <f t="shared" si="9"/>
        <v>64.919039541887372</v>
      </c>
      <c r="Y21" s="88">
        <f t="shared" si="9"/>
        <v>0</v>
      </c>
      <c r="Z21" s="88">
        <f t="shared" si="9"/>
        <v>65.043882101897722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6.5203063803991657E-2</v>
      </c>
      <c r="AF21" s="88">
        <f t="shared" si="10"/>
        <v>0.41495693382932702</v>
      </c>
      <c r="AG21" s="88">
        <f t="shared" si="10"/>
        <v>0.48015999763331868</v>
      </c>
      <c r="AH21" s="88">
        <f t="shared" si="10"/>
        <v>9819.8054191494339</v>
      </c>
      <c r="AI21" s="2"/>
      <c r="AJ21" s="2"/>
    </row>
    <row r="22" spans="1:54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>
        <v>2.1337495046584314</v>
      </c>
      <c r="P22" s="59">
        <f t="shared" si="3"/>
        <v>2.1337495046584314</v>
      </c>
      <c r="Q22" s="57">
        <v>550.28534360014123</v>
      </c>
      <c r="R22" s="57"/>
      <c r="S22" s="57">
        <v>0.26335236940879747</v>
      </c>
      <c r="T22" s="59">
        <f t="shared" si="4"/>
        <v>550.54869596955007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552.68244547420852</v>
      </c>
      <c r="AI22" s="2"/>
      <c r="AJ22" s="2"/>
    </row>
    <row r="23" spans="1:54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>
        <v>2.5965258577848718</v>
      </c>
      <c r="R23" s="57">
        <v>3459.2789789563731</v>
      </c>
      <c r="S23" s="57">
        <v>0.42774346657178486</v>
      </c>
      <c r="T23" s="59">
        <f t="shared" si="4"/>
        <v>3462.3032482807298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3462.3032482807298</v>
      </c>
      <c r="AI23" s="2"/>
      <c r="AJ23" s="2"/>
    </row>
    <row r="24" spans="1:54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>
        <v>11.156837604208494</v>
      </c>
      <c r="P24" s="59">
        <f t="shared" si="3"/>
        <v>11.156837604208494</v>
      </c>
      <c r="Q24" s="57">
        <v>6.6061730706587118</v>
      </c>
      <c r="R24" s="57">
        <v>0.20855553241819882</v>
      </c>
      <c r="S24" s="57">
        <v>2823.5505926930191</v>
      </c>
      <c r="T24" s="59">
        <f t="shared" si="4"/>
        <v>2830.3653212960962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2841.5221589003049</v>
      </c>
      <c r="AI24" s="2"/>
      <c r="AJ24" s="2"/>
    </row>
    <row r="25" spans="1:54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13.290587108866927</v>
      </c>
      <c r="P25" s="91">
        <f t="shared" si="11"/>
        <v>13.290587108866927</v>
      </c>
      <c r="Q25" s="91">
        <f t="shared" si="11"/>
        <v>559.48804252858474</v>
      </c>
      <c r="R25" s="91">
        <f t="shared" si="11"/>
        <v>3459.4875344887914</v>
      </c>
      <c r="S25" s="91">
        <f t="shared" si="11"/>
        <v>2824.2416885289995</v>
      </c>
      <c r="T25" s="91">
        <f t="shared" si="11"/>
        <v>6843.2172655463764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6856.5078526552434</v>
      </c>
      <c r="AI25" s="2"/>
      <c r="AJ25" s="2"/>
    </row>
    <row r="26" spans="1:54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>
        <v>0.12369770188859894</v>
      </c>
      <c r="K26" s="57"/>
      <c r="L26" s="57"/>
      <c r="M26" s="57"/>
      <c r="N26" s="57">
        <v>0.13974795600998496</v>
      </c>
      <c r="O26" s="57">
        <v>2.7968633146511266</v>
      </c>
      <c r="P26" s="59">
        <f t="shared" si="3"/>
        <v>3.0603089725497106</v>
      </c>
      <c r="Q26" s="57">
        <v>3.3416435336035746</v>
      </c>
      <c r="R26" s="57">
        <v>0.13667930250263072</v>
      </c>
      <c r="S26" s="57"/>
      <c r="T26" s="59">
        <f t="shared" si="4"/>
        <v>3.4783228361062051</v>
      </c>
      <c r="U26" s="57">
        <v>14925.309283776043</v>
      </c>
      <c r="V26" s="57"/>
      <c r="W26" s="57"/>
      <c r="X26" s="57">
        <v>789.40600335920908</v>
      </c>
      <c r="Y26" s="57"/>
      <c r="Z26" s="59">
        <f t="shared" si="5"/>
        <v>15714.715287135252</v>
      </c>
      <c r="AA26" s="57"/>
      <c r="AB26" s="57"/>
      <c r="AC26" s="57"/>
      <c r="AD26" s="57"/>
      <c r="AE26" s="57"/>
      <c r="AF26" s="57">
        <v>2.1632907602823961E-2</v>
      </c>
      <c r="AG26" s="59">
        <f t="shared" si="6"/>
        <v>2.1632907602823961E-2</v>
      </c>
      <c r="AH26" s="58">
        <f t="shared" si="0"/>
        <v>15721.275551851511</v>
      </c>
      <c r="AI26" s="2"/>
      <c r="AJ26" s="2"/>
    </row>
    <row r="27" spans="1:54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>
        <v>3.2272321325835712E-2</v>
      </c>
      <c r="K27" s="57"/>
      <c r="L27" s="57"/>
      <c r="M27" s="57"/>
      <c r="N27" s="57">
        <v>0.20460166043716946</v>
      </c>
      <c r="O27" s="57"/>
      <c r="P27" s="59">
        <f t="shared" si="3"/>
        <v>0.23687398176300517</v>
      </c>
      <c r="Q27" s="57">
        <v>2.6010922607838997E-2</v>
      </c>
      <c r="R27" s="57"/>
      <c r="S27" s="57"/>
      <c r="T27" s="59">
        <f t="shared" si="4"/>
        <v>2.6010922607838997E-2</v>
      </c>
      <c r="U27" s="57"/>
      <c r="V27" s="57">
        <v>10595.312671288393</v>
      </c>
      <c r="W27" s="57"/>
      <c r="X27" s="57">
        <v>355.96881638902636</v>
      </c>
      <c r="Y27" s="57"/>
      <c r="Z27" s="59">
        <f t="shared" si="5"/>
        <v>10951.281487677419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10951.54437258179</v>
      </c>
      <c r="AI27" s="2"/>
      <c r="AJ27" s="2"/>
    </row>
    <row r="28" spans="1:54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>
        <v>6.6894719139163686E-2</v>
      </c>
      <c r="O28" s="57"/>
      <c r="P28" s="59">
        <f t="shared" si="3"/>
        <v>6.6894719139163686E-2</v>
      </c>
      <c r="Q28" s="57">
        <v>2.2577739128653547</v>
      </c>
      <c r="R28" s="57"/>
      <c r="S28" s="57">
        <v>0.10554330091932973</v>
      </c>
      <c r="T28" s="59">
        <f t="shared" si="4"/>
        <v>2.3633172137846845</v>
      </c>
      <c r="U28" s="57"/>
      <c r="V28" s="57"/>
      <c r="W28" s="57">
        <v>2068.8803300222257</v>
      </c>
      <c r="X28" s="57">
        <v>554.49103556048021</v>
      </c>
      <c r="Y28" s="57"/>
      <c r="Z28" s="59">
        <f t="shared" si="5"/>
        <v>2623.3713655827059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2625.80157751563</v>
      </c>
      <c r="AI28" s="2"/>
      <c r="AJ28" s="2"/>
    </row>
    <row r="29" spans="1:54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>
        <v>0.69949925299995619</v>
      </c>
      <c r="L29" s="57"/>
      <c r="M29" s="57">
        <v>0.13584002877451537</v>
      </c>
      <c r="N29" s="57"/>
      <c r="O29" s="57"/>
      <c r="P29" s="59">
        <f t="shared" si="3"/>
        <v>0.83533928177447159</v>
      </c>
      <c r="Q29" s="57">
        <v>4.7056683673753446</v>
      </c>
      <c r="R29" s="57"/>
      <c r="S29" s="57"/>
      <c r="T29" s="59">
        <f t="shared" si="4"/>
        <v>4.7056683673753446</v>
      </c>
      <c r="U29" s="57"/>
      <c r="V29" s="57"/>
      <c r="W29" s="57"/>
      <c r="X29" s="57">
        <v>5340.0863199261976</v>
      </c>
      <c r="Y29" s="57"/>
      <c r="Z29" s="59">
        <f t="shared" si="5"/>
        <v>5340.0863199261976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5345.6273275753474</v>
      </c>
      <c r="AI29" s="2"/>
      <c r="AJ29" s="2"/>
    </row>
    <row r="30" spans="1:54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>
        <v>3.3135064572558576E-2</v>
      </c>
      <c r="Y30" s="57">
        <v>6.2488833683039182</v>
      </c>
      <c r="Z30" s="59">
        <f t="shared" si="5"/>
        <v>6.2820184328764768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6.2820184328764768</v>
      </c>
      <c r="AI30" s="2"/>
      <c r="AJ30" s="2"/>
    </row>
    <row r="31" spans="1:54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0.15597002321443465</v>
      </c>
      <c r="K31" s="92">
        <f t="shared" si="12"/>
        <v>0.69949925299995619</v>
      </c>
      <c r="L31" s="92">
        <f t="shared" si="12"/>
        <v>0</v>
      </c>
      <c r="M31" s="92">
        <f t="shared" si="12"/>
        <v>0.13584002877451537</v>
      </c>
      <c r="N31" s="92">
        <f t="shared" si="12"/>
        <v>0.41124433558631812</v>
      </c>
      <c r="O31" s="92">
        <f t="shared" si="12"/>
        <v>2.7968633146511266</v>
      </c>
      <c r="P31" s="92">
        <f t="shared" si="12"/>
        <v>4.1994169552263507</v>
      </c>
      <c r="Q31" s="92">
        <f t="shared" si="12"/>
        <v>10.331096736452114</v>
      </c>
      <c r="R31" s="92">
        <f t="shared" si="12"/>
        <v>0.13667930250263072</v>
      </c>
      <c r="S31" s="92">
        <f t="shared" si="12"/>
        <v>0.10554330091932973</v>
      </c>
      <c r="T31" s="92">
        <f t="shared" si="12"/>
        <v>10.573319339874072</v>
      </c>
      <c r="U31" s="92">
        <f t="shared" si="12"/>
        <v>14925.309283776043</v>
      </c>
      <c r="V31" s="92">
        <f t="shared" si="12"/>
        <v>10595.312671288393</v>
      </c>
      <c r="W31" s="92">
        <f t="shared" si="12"/>
        <v>2068.8803300222257</v>
      </c>
      <c r="X31" s="92">
        <f t="shared" si="12"/>
        <v>7039.9853102994866</v>
      </c>
      <c r="Y31" s="92">
        <f t="shared" si="12"/>
        <v>6.2488833683039182</v>
      </c>
      <c r="Z31" s="92">
        <f t="shared" si="12"/>
        <v>34635.73647875445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2.1632907602823961E-2</v>
      </c>
      <c r="AG31" s="92">
        <f t="shared" si="12"/>
        <v>2.1632907602823961E-2</v>
      </c>
      <c r="AH31" s="92">
        <f t="shared" si="12"/>
        <v>34650.530847957154</v>
      </c>
      <c r="AI31" s="2"/>
      <c r="AJ31" s="2"/>
    </row>
    <row r="32" spans="1:54" x14ac:dyDescent="0.25">
      <c r="A32" s="133"/>
      <c r="B32" s="12" t="s">
        <v>30</v>
      </c>
      <c r="C32" s="35" t="s">
        <v>31</v>
      </c>
      <c r="D32" s="57"/>
      <c r="E32" s="57"/>
      <c r="F32" s="57">
        <v>5.9729923756212687E-2</v>
      </c>
      <c r="G32" s="58">
        <f t="shared" si="1"/>
        <v>5.9729923756212687E-2</v>
      </c>
      <c r="H32" s="57"/>
      <c r="I32" s="59">
        <f t="shared" si="2"/>
        <v>5.9729923756212687E-2</v>
      </c>
      <c r="J32" s="57"/>
      <c r="K32" s="57"/>
      <c r="L32" s="57"/>
      <c r="M32" s="57"/>
      <c r="N32" s="57"/>
      <c r="O32" s="57">
        <v>12.244918094657654</v>
      </c>
      <c r="P32" s="59">
        <f t="shared" si="3"/>
        <v>12.244918094657654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300.76141041290458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313.06605843131842</v>
      </c>
      <c r="AI32" s="9"/>
      <c r="AJ32" s="9"/>
      <c r="AK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9"/>
      <c r="AJ33" s="9"/>
      <c r="AK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>
        <v>0.20974919294002137</v>
      </c>
      <c r="N34" s="57"/>
      <c r="O34" s="57"/>
      <c r="P34" s="59">
        <f t="shared" si="3"/>
        <v>0.20974919294002137</v>
      </c>
      <c r="Q34" s="57"/>
      <c r="R34" s="57">
        <v>4.5553197466221815E-2</v>
      </c>
      <c r="S34" s="57">
        <v>0.42294923589132227</v>
      </c>
      <c r="T34" s="59">
        <f t="shared" si="4"/>
        <v>0.4685024333575441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30.495432794636304</v>
      </c>
      <c r="AD34" s="57"/>
      <c r="AE34" s="57"/>
      <c r="AF34" s="57"/>
      <c r="AG34" s="59">
        <f t="shared" si="6"/>
        <v>30.495432794636304</v>
      </c>
      <c r="AH34" s="58">
        <f t="shared" si="0"/>
        <v>31.173684420933867</v>
      </c>
      <c r="AI34" s="2"/>
      <c r="AJ34" s="2"/>
    </row>
    <row r="35" spans="1:54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>
        <v>1.5756611594903238</v>
      </c>
      <c r="O35" s="57"/>
      <c r="P35" s="59">
        <f t="shared" si="3"/>
        <v>1.5756611594903238</v>
      </c>
      <c r="Q35" s="57"/>
      <c r="R35" s="57"/>
      <c r="S35" s="57"/>
      <c r="T35" s="59">
        <f t="shared" si="4"/>
        <v>0</v>
      </c>
      <c r="U35" s="57"/>
      <c r="V35" s="57"/>
      <c r="W35" s="57"/>
      <c r="X35" s="57">
        <v>3.276525000705726E-2</v>
      </c>
      <c r="Y35" s="57"/>
      <c r="Z35" s="59">
        <f t="shared" si="5"/>
        <v>3.276525000705726E-2</v>
      </c>
      <c r="AA35" s="57"/>
      <c r="AB35" s="57"/>
      <c r="AC35" s="57"/>
      <c r="AD35" s="57">
        <v>23.979187458446443</v>
      </c>
      <c r="AE35" s="57"/>
      <c r="AF35" s="57"/>
      <c r="AG35" s="59">
        <f t="shared" si="6"/>
        <v>23.979187458446443</v>
      </c>
      <c r="AH35" s="58">
        <f t="shared" si="0"/>
        <v>25.587613867943823</v>
      </c>
      <c r="AI35" s="2"/>
      <c r="AJ35" s="2"/>
    </row>
    <row r="36" spans="1:54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>
        <v>0.53736580146135393</v>
      </c>
      <c r="L36" s="57"/>
      <c r="M36" s="57">
        <v>1.1793980184911903</v>
      </c>
      <c r="N36" s="57">
        <v>2.9511501118942807</v>
      </c>
      <c r="O36" s="57"/>
      <c r="P36" s="59">
        <f t="shared" si="3"/>
        <v>4.667913931846825</v>
      </c>
      <c r="Q36" s="57"/>
      <c r="R36" s="57"/>
      <c r="S36" s="57">
        <v>4.9380547316059523E-2</v>
      </c>
      <c r="T36" s="59">
        <f t="shared" si="4"/>
        <v>4.9380547316059523E-2</v>
      </c>
      <c r="U36" s="57">
        <v>1.3440054298445263E-2</v>
      </c>
      <c r="V36" s="57"/>
      <c r="W36" s="57"/>
      <c r="X36" s="57"/>
      <c r="Y36" s="57"/>
      <c r="Z36" s="59">
        <f t="shared" si="5"/>
        <v>1.3440054298445263E-2</v>
      </c>
      <c r="AA36" s="57"/>
      <c r="AB36" s="57"/>
      <c r="AC36" s="57"/>
      <c r="AD36" s="57"/>
      <c r="AE36" s="57">
        <v>1998.2884990785035</v>
      </c>
      <c r="AF36" s="57"/>
      <c r="AG36" s="59">
        <f t="shared" si="6"/>
        <v>1998.2884990785035</v>
      </c>
      <c r="AH36" s="58">
        <f t="shared" si="0"/>
        <v>2003.0192336119649</v>
      </c>
      <c r="AI36" s="2"/>
      <c r="AJ36" s="2"/>
    </row>
    <row r="37" spans="1:54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>
        <v>0.24630205913286096</v>
      </c>
      <c r="K37" s="57">
        <v>2.7709555356198613E-2</v>
      </c>
      <c r="L37" s="57"/>
      <c r="M37" s="57">
        <v>0.51265499960955252</v>
      </c>
      <c r="N37" s="57"/>
      <c r="O37" s="57">
        <v>1.0867638063690843</v>
      </c>
      <c r="P37" s="59">
        <f t="shared" si="3"/>
        <v>1.8734304204676964</v>
      </c>
      <c r="Q37" s="57">
        <v>0.33589043505180516</v>
      </c>
      <c r="R37" s="57"/>
      <c r="S37" s="57"/>
      <c r="T37" s="59">
        <f t="shared" si="4"/>
        <v>0.33589043505180516</v>
      </c>
      <c r="U37" s="57"/>
      <c r="V37" s="57"/>
      <c r="W37" s="57"/>
      <c r="X37" s="57">
        <v>6.3339975563918554</v>
      </c>
      <c r="Y37" s="57"/>
      <c r="Z37" s="59">
        <f t="shared" si="5"/>
        <v>6.3339975563918554</v>
      </c>
      <c r="AA37" s="57"/>
      <c r="AB37" s="57"/>
      <c r="AC37" s="57"/>
      <c r="AD37" s="57"/>
      <c r="AE37" s="57"/>
      <c r="AF37" s="57">
        <v>5296.9438642652776</v>
      </c>
      <c r="AG37" s="59">
        <f t="shared" si="6"/>
        <v>5296.9438642652776</v>
      </c>
      <c r="AH37" s="58">
        <f t="shared" si="0"/>
        <v>5305.4871826771896</v>
      </c>
      <c r="AI37" s="2"/>
      <c r="AJ37" s="2"/>
    </row>
    <row r="38" spans="1:54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0.24630205913286096</v>
      </c>
      <c r="K38" s="93">
        <f t="shared" si="13"/>
        <v>0.5650753568175525</v>
      </c>
      <c r="L38" s="93">
        <f t="shared" si="13"/>
        <v>0</v>
      </c>
      <c r="M38" s="93">
        <f t="shared" si="13"/>
        <v>1.901802211040764</v>
      </c>
      <c r="N38" s="93">
        <f t="shared" si="13"/>
        <v>4.526811271384604</v>
      </c>
      <c r="O38" s="93">
        <f t="shared" si="13"/>
        <v>1.0867638063690843</v>
      </c>
      <c r="P38" s="93">
        <f t="shared" si="13"/>
        <v>8.3267547047448662</v>
      </c>
      <c r="Q38" s="93">
        <f>SUM(Q34:Q37)</f>
        <v>0.33589043505180516</v>
      </c>
      <c r="R38" s="93">
        <f t="shared" ref="R38:AH38" si="14">SUM(R34:R37)</f>
        <v>4.5553197466221815E-2</v>
      </c>
      <c r="S38" s="93">
        <f t="shared" si="14"/>
        <v>0.47232978320738178</v>
      </c>
      <c r="T38" s="93">
        <f t="shared" si="14"/>
        <v>0.85377341572540877</v>
      </c>
      <c r="U38" s="93">
        <f t="shared" si="14"/>
        <v>1.3440054298445263E-2</v>
      </c>
      <c r="V38" s="93">
        <f t="shared" si="14"/>
        <v>0</v>
      </c>
      <c r="W38" s="93">
        <f t="shared" si="14"/>
        <v>0</v>
      </c>
      <c r="X38" s="93">
        <f t="shared" si="14"/>
        <v>6.3667628063989126</v>
      </c>
      <c r="Y38" s="93">
        <f t="shared" si="14"/>
        <v>0</v>
      </c>
      <c r="Z38" s="93">
        <f t="shared" si="14"/>
        <v>6.3802028606973575</v>
      </c>
      <c r="AA38" s="93">
        <f t="shared" si="14"/>
        <v>0</v>
      </c>
      <c r="AB38" s="93">
        <f t="shared" si="14"/>
        <v>0</v>
      </c>
      <c r="AC38" s="93">
        <f t="shared" si="14"/>
        <v>30.495432794636304</v>
      </c>
      <c r="AD38" s="93">
        <f t="shared" si="14"/>
        <v>23.979187458446443</v>
      </c>
      <c r="AE38" s="93">
        <f t="shared" si="14"/>
        <v>1998.2884990785035</v>
      </c>
      <c r="AF38" s="93">
        <f t="shared" si="14"/>
        <v>5296.9438642652776</v>
      </c>
      <c r="AG38" s="93">
        <f t="shared" si="14"/>
        <v>7349.7069835968632</v>
      </c>
      <c r="AH38" s="98">
        <f t="shared" si="14"/>
        <v>7365.2677145780326</v>
      </c>
      <c r="AI38" s="2"/>
      <c r="AJ38" s="2"/>
    </row>
    <row r="39" spans="1:54" x14ac:dyDescent="0.25">
      <c r="A39" s="133"/>
      <c r="B39" s="148" t="s">
        <v>37</v>
      </c>
      <c r="C39" s="149"/>
      <c r="D39" s="61">
        <v>110930.30170271327</v>
      </c>
      <c r="E39" s="61"/>
      <c r="F39" s="61">
        <v>17587.101378738473</v>
      </c>
      <c r="G39" s="58">
        <f t="shared" si="1"/>
        <v>128517.40308145175</v>
      </c>
      <c r="H39" s="61">
        <v>3627.3692288033108</v>
      </c>
      <c r="I39" s="59">
        <f t="shared" si="2"/>
        <v>132144.77231025507</v>
      </c>
      <c r="J39" s="61">
        <v>1915.6328138180893</v>
      </c>
      <c r="K39" s="61">
        <v>114.08452327605853</v>
      </c>
      <c r="L39" s="61"/>
      <c r="M39" s="61">
        <v>665.69861568312808</v>
      </c>
      <c r="N39" s="61">
        <v>11.805572248748225</v>
      </c>
      <c r="O39" s="61">
        <v>7510.2567808772765</v>
      </c>
      <c r="P39" s="59">
        <f t="shared" si="3"/>
        <v>10217.4783059033</v>
      </c>
      <c r="Q39" s="61">
        <v>729.62801808199515</v>
      </c>
      <c r="R39" s="61">
        <v>3465.1603203656309</v>
      </c>
      <c r="S39" s="61">
        <v>2874.656005996801</v>
      </c>
      <c r="T39" s="59">
        <f t="shared" si="4"/>
        <v>7069.4443444444278</v>
      </c>
      <c r="U39" s="61">
        <v>14925.447566390352</v>
      </c>
      <c r="V39" s="61">
        <v>10595.312671288393</v>
      </c>
      <c r="W39" s="61">
        <v>2068.8803300222257</v>
      </c>
      <c r="X39" s="61">
        <v>7111.2711126477716</v>
      </c>
      <c r="Y39" s="61">
        <v>6.2488833683039182</v>
      </c>
      <c r="Z39" s="59">
        <f t="shared" si="5"/>
        <v>34707.160563717043</v>
      </c>
      <c r="AA39" s="61">
        <v>300.76141041290458</v>
      </c>
      <c r="AB39" s="61"/>
      <c r="AC39" s="61">
        <v>30.495432794636304</v>
      </c>
      <c r="AD39" s="61">
        <v>23.979187458446443</v>
      </c>
      <c r="AE39" s="61">
        <v>1998.803991299372</v>
      </c>
      <c r="AF39" s="61">
        <v>5298.104448843128</v>
      </c>
      <c r="AG39" s="59">
        <f t="shared" si="6"/>
        <v>7351.383060395583</v>
      </c>
      <c r="AH39" s="58">
        <f t="shared" si="0"/>
        <v>191790.99999512831</v>
      </c>
      <c r="AI39" s="2"/>
      <c r="AJ39" s="2"/>
    </row>
    <row r="40" spans="1:54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</row>
    <row r="41" spans="1:54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54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54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54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54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54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54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54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4:33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9:B14"/>
    <mergeCell ref="B15:B21"/>
    <mergeCell ref="B22:B25"/>
    <mergeCell ref="B26:B31"/>
    <mergeCell ref="B39:C39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</sheetPr>
  <dimension ref="A1:AI44"/>
  <sheetViews>
    <sheetView showZeros="0" view="pageLayout" zoomScale="70" zoomScaleNormal="100" zoomScaleSheetLayoutView="100" zoomScalePageLayoutView="70" workbookViewId="0">
      <selection activeCell="S43" sqref="S43"/>
    </sheetView>
  </sheetViews>
  <sheetFormatPr defaultColWidth="9.140625" defaultRowHeight="15" x14ac:dyDescent="0.25"/>
  <cols>
    <col min="1" max="1" width="6.42578125" style="1" customWidth="1"/>
    <col min="2" max="2" width="22" style="1" customWidth="1"/>
    <col min="3" max="3" width="28.28515625" style="1" customWidth="1"/>
    <col min="4" max="4" width="7" style="1" customWidth="1"/>
    <col min="5" max="5" width="6.85546875" style="1" customWidth="1"/>
    <col min="6" max="6" width="6.7109375" style="1" customWidth="1"/>
    <col min="7" max="7" width="6.85546875" style="1" customWidth="1"/>
    <col min="8" max="8" width="6.85546875" style="1" bestFit="1" customWidth="1"/>
    <col min="9" max="9" width="9.42578125" style="1" customWidth="1"/>
    <col min="10" max="10" width="6.5703125" style="1" customWidth="1"/>
    <col min="11" max="11" width="6.28515625" style="1" customWidth="1"/>
    <col min="12" max="12" width="6.42578125" style="1" customWidth="1"/>
    <col min="13" max="13" width="6.28515625" style="1" customWidth="1"/>
    <col min="14" max="14" width="6.42578125" style="1" customWidth="1"/>
    <col min="15" max="15" width="6.7109375" style="1" customWidth="1"/>
    <col min="16" max="16" width="9.140625" style="1" customWidth="1"/>
    <col min="17" max="17" width="7.140625" style="1" customWidth="1"/>
    <col min="18" max="18" width="7" style="1" customWidth="1"/>
    <col min="19" max="19" width="6.7109375" style="1" customWidth="1"/>
    <col min="20" max="20" width="8.85546875" style="1" customWidth="1"/>
    <col min="21" max="21" width="7.5703125" style="1" customWidth="1"/>
    <col min="22" max="22" width="7.42578125" style="1" customWidth="1"/>
    <col min="23" max="23" width="7.140625" style="1" customWidth="1"/>
    <col min="24" max="25" width="7.28515625" style="1" customWidth="1"/>
    <col min="26" max="26" width="10.28515625" style="1" bestFit="1" customWidth="1"/>
    <col min="27" max="27" width="10.7109375" style="1" customWidth="1"/>
    <col min="28" max="28" width="10.28515625" style="1" customWidth="1"/>
    <col min="29" max="29" width="7.85546875" style="1" customWidth="1"/>
    <col min="30" max="30" width="7.7109375" style="1" customWidth="1"/>
    <col min="31" max="31" width="7.5703125" style="1" customWidth="1"/>
    <col min="32" max="32" width="7.7109375" style="1" customWidth="1"/>
    <col min="33" max="33" width="10.1406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51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51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2718.5788525227786</v>
      </c>
      <c r="E9" s="57"/>
      <c r="F9" s="57">
        <v>21.300912915613573</v>
      </c>
      <c r="G9" s="58">
        <f>SUM(D9:F9)</f>
        <v>2739.879765438392</v>
      </c>
      <c r="H9" s="57">
        <v>1.5218655417067897</v>
      </c>
      <c r="I9" s="59">
        <f>SUM(G9:H9)</f>
        <v>2741.4016309800986</v>
      </c>
      <c r="J9" s="57"/>
      <c r="K9" s="57"/>
      <c r="L9" s="57"/>
      <c r="M9" s="57"/>
      <c r="N9" s="57"/>
      <c r="O9" s="57">
        <v>1.5522128009283085</v>
      </c>
      <c r="P9" s="59">
        <f>SUM(J9:O9)</f>
        <v>1.5522128009283085</v>
      </c>
      <c r="Q9" s="57">
        <v>8.8707800100199491E-2</v>
      </c>
      <c r="R9" s="57">
        <v>10.766310943198738</v>
      </c>
      <c r="S9" s="57">
        <v>3.8191940748547055</v>
      </c>
      <c r="T9" s="59">
        <f>SUM(Q9:S9)</f>
        <v>14.674212818153642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>
        <v>0.16345916933106941</v>
      </c>
      <c r="AD9" s="57"/>
      <c r="AE9" s="57"/>
      <c r="AF9" s="57"/>
      <c r="AG9" s="59">
        <f>SUM(AC9:AF9)</f>
        <v>0.16345916933106941</v>
      </c>
      <c r="AH9" s="58">
        <f t="shared" ref="AH9:AH39" si="0">AG9+AB9+AA9+Z9+T9+P9+I9</f>
        <v>2757.7915157685115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>
        <v>0.41827536150354672</v>
      </c>
      <c r="E11" s="57"/>
      <c r="F11" s="57">
        <v>18824.461593058903</v>
      </c>
      <c r="G11" s="58">
        <f t="shared" si="1"/>
        <v>18824.879868420405</v>
      </c>
      <c r="H11" s="57">
        <v>0.22533686973946151</v>
      </c>
      <c r="I11" s="59">
        <v>7421.5986573514901</v>
      </c>
      <c r="J11" s="57"/>
      <c r="K11" s="57"/>
      <c r="L11" s="57"/>
      <c r="M11" s="57"/>
      <c r="N11" s="57"/>
      <c r="O11" s="57">
        <v>63.226292985852822</v>
      </c>
      <c r="P11" s="59">
        <f t="shared" si="3"/>
        <v>63.226292985852822</v>
      </c>
      <c r="Q11" s="57">
        <v>0.32360074917787907</v>
      </c>
      <c r="R11" s="57">
        <v>0.13680314217894723</v>
      </c>
      <c r="S11" s="57">
        <v>123.24579459710154</v>
      </c>
      <c r="T11" s="59">
        <f t="shared" si="4"/>
        <v>123.70619848845837</v>
      </c>
      <c r="U11" s="57"/>
      <c r="V11" s="57"/>
      <c r="W11" s="57"/>
      <c r="X11" s="57">
        <v>0.6478148176919224</v>
      </c>
      <c r="Y11" s="57"/>
      <c r="Z11" s="59">
        <f t="shared" si="5"/>
        <v>0.6478148176919224</v>
      </c>
      <c r="AA11" s="57">
        <v>0.71883278949970397</v>
      </c>
      <c r="AB11" s="57"/>
      <c r="AC11" s="57">
        <v>0.12290829127347762</v>
      </c>
      <c r="AD11" s="57"/>
      <c r="AE11" s="57"/>
      <c r="AF11" s="57"/>
      <c r="AG11" s="59">
        <f t="shared" si="6"/>
        <v>0.12290829127347762</v>
      </c>
      <c r="AH11" s="58">
        <f t="shared" si="0"/>
        <v>7610.0207047242666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2718.9971278842822</v>
      </c>
      <c r="E12" s="87">
        <f t="shared" ref="E12:AH12" si="7">SUM(E9:E11)</f>
        <v>0</v>
      </c>
      <c r="F12" s="87">
        <f t="shared" si="7"/>
        <v>18845.762505974515</v>
      </c>
      <c r="G12" s="87">
        <f t="shared" si="7"/>
        <v>21564.759633858797</v>
      </c>
      <c r="H12" s="87">
        <f t="shared" si="7"/>
        <v>1.7472024114462512</v>
      </c>
      <c r="I12" s="87">
        <f t="shared" si="7"/>
        <v>10163.000288331588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64.778505786781125</v>
      </c>
      <c r="P12" s="87">
        <f t="shared" si="7"/>
        <v>64.778505786781125</v>
      </c>
      <c r="Q12" s="87">
        <f t="shared" si="7"/>
        <v>0.41230854927807858</v>
      </c>
      <c r="R12" s="87">
        <f t="shared" si="7"/>
        <v>10.903114085377684</v>
      </c>
      <c r="S12" s="87">
        <f t="shared" si="7"/>
        <v>127.06498867195624</v>
      </c>
      <c r="T12" s="87">
        <f t="shared" si="7"/>
        <v>138.38041130661202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0.6478148176919224</v>
      </c>
      <c r="Y12" s="87">
        <f t="shared" si="7"/>
        <v>0</v>
      </c>
      <c r="Z12" s="87">
        <f t="shared" si="7"/>
        <v>0.6478148176919224</v>
      </c>
      <c r="AA12" s="87">
        <f t="shared" si="7"/>
        <v>0.71883278949970397</v>
      </c>
      <c r="AB12" s="87">
        <f t="shared" si="7"/>
        <v>0</v>
      </c>
      <c r="AC12" s="87">
        <f t="shared" si="7"/>
        <v>0.28636746060454704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0.28636746060454704</v>
      </c>
      <c r="AH12" s="87">
        <f t="shared" si="7"/>
        <v>10367.812220492779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>
        <v>0.78545245304505218</v>
      </c>
      <c r="G13" s="58">
        <f t="shared" si="1"/>
        <v>0.78545245304505218</v>
      </c>
      <c r="H13" s="57">
        <v>69.929257922431518</v>
      </c>
      <c r="I13" s="59">
        <f t="shared" si="2"/>
        <v>70.714710375476571</v>
      </c>
      <c r="J13" s="57"/>
      <c r="K13" s="57"/>
      <c r="L13" s="57"/>
      <c r="M13" s="57"/>
      <c r="N13" s="57"/>
      <c r="O13" s="57">
        <v>0.51669709353866633</v>
      </c>
      <c r="P13" s="59">
        <f t="shared" si="3"/>
        <v>0.51669709353866633</v>
      </c>
      <c r="Q13" s="57"/>
      <c r="R13" s="57"/>
      <c r="S13" s="57">
        <v>0.12901723640412113</v>
      </c>
      <c r="T13" s="59">
        <f t="shared" si="4"/>
        <v>0.12901723640412113</v>
      </c>
      <c r="U13" s="57"/>
      <c r="V13" s="57"/>
      <c r="W13" s="57"/>
      <c r="X13" s="57">
        <v>0.16114280276245571</v>
      </c>
      <c r="Y13" s="57"/>
      <c r="Z13" s="59">
        <f t="shared" si="5"/>
        <v>0.16114280276245571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71.521567508181818</v>
      </c>
      <c r="AI13" s="2"/>
    </row>
    <row r="14" spans="1:35" x14ac:dyDescent="0.25">
      <c r="A14" s="133"/>
      <c r="B14" s="161"/>
      <c r="C14" s="28" t="s">
        <v>10</v>
      </c>
      <c r="D14" s="87">
        <f>D12+D13</f>
        <v>2718.9971278842822</v>
      </c>
      <c r="E14" s="87">
        <f t="shared" ref="E14:AH14" si="8">E12+E13</f>
        <v>0</v>
      </c>
      <c r="F14" s="87">
        <f t="shared" si="8"/>
        <v>18846.54795842756</v>
      </c>
      <c r="G14" s="87">
        <f t="shared" si="8"/>
        <v>21565.545086311842</v>
      </c>
      <c r="H14" s="87">
        <f t="shared" si="8"/>
        <v>71.67646033387777</v>
      </c>
      <c r="I14" s="87">
        <f t="shared" si="8"/>
        <v>10233.714998707064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65.295202880319792</v>
      </c>
      <c r="P14" s="87">
        <f t="shared" si="8"/>
        <v>65.295202880319792</v>
      </c>
      <c r="Q14" s="87">
        <f t="shared" si="8"/>
        <v>0.41230854927807858</v>
      </c>
      <c r="R14" s="87">
        <f t="shared" si="8"/>
        <v>10.903114085377684</v>
      </c>
      <c r="S14" s="87">
        <f t="shared" si="8"/>
        <v>127.19400590836037</v>
      </c>
      <c r="T14" s="87">
        <f t="shared" si="8"/>
        <v>138.50942854301613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0.80895762045437813</v>
      </c>
      <c r="Y14" s="87">
        <f t="shared" si="8"/>
        <v>0</v>
      </c>
      <c r="Z14" s="87">
        <f t="shared" si="8"/>
        <v>0.80895762045437813</v>
      </c>
      <c r="AA14" s="87">
        <f t="shared" si="8"/>
        <v>0.71883278949970397</v>
      </c>
      <c r="AB14" s="87">
        <f t="shared" si="8"/>
        <v>0</v>
      </c>
      <c r="AC14" s="87">
        <f t="shared" si="8"/>
        <v>0.28636746060454704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0.28636746060454704</v>
      </c>
      <c r="AH14" s="87">
        <f t="shared" si="8"/>
        <v>10439.33378800096</v>
      </c>
      <c r="AI14" s="2"/>
    </row>
    <row r="15" spans="1:35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>
        <v>5.3760524143723752E-2</v>
      </c>
      <c r="I15" s="59">
        <f t="shared" si="2"/>
        <v>5.3760524143723752E-2</v>
      </c>
      <c r="J15" s="57">
        <v>293.80301576863673</v>
      </c>
      <c r="K15" s="57"/>
      <c r="L15" s="57"/>
      <c r="M15" s="57"/>
      <c r="N15" s="57"/>
      <c r="O15" s="57"/>
      <c r="P15" s="59">
        <f t="shared" si="3"/>
        <v>293.80301576863673</v>
      </c>
      <c r="Q15" s="57">
        <v>3.4804664537284151</v>
      </c>
      <c r="R15" s="57"/>
      <c r="S15" s="57"/>
      <c r="T15" s="59">
        <f t="shared" si="4"/>
        <v>3.4804664537284151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297.33724274650888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>
        <v>0.8145037329092365</v>
      </c>
      <c r="E19" s="57"/>
      <c r="F19" s="57">
        <v>8.2519522271172878</v>
      </c>
      <c r="G19" s="58">
        <f t="shared" si="1"/>
        <v>9.0664559600265235</v>
      </c>
      <c r="H19" s="57"/>
      <c r="I19" s="59">
        <f t="shared" si="2"/>
        <v>9.0664559600265235</v>
      </c>
      <c r="J19" s="57"/>
      <c r="K19" s="57"/>
      <c r="L19" s="57"/>
      <c r="M19" s="57"/>
      <c r="N19" s="57">
        <v>7.1535708212503017</v>
      </c>
      <c r="O19" s="57"/>
      <c r="P19" s="59">
        <f t="shared" si="3"/>
        <v>7.1535708212503017</v>
      </c>
      <c r="Q19" s="57"/>
      <c r="R19" s="57"/>
      <c r="S19" s="57"/>
      <c r="T19" s="59">
        <f t="shared" si="4"/>
        <v>0</v>
      </c>
      <c r="U19" s="57"/>
      <c r="V19" s="57"/>
      <c r="W19" s="57">
        <v>0.1850071550299274</v>
      </c>
      <c r="X19" s="57"/>
      <c r="Y19" s="57"/>
      <c r="Z19" s="59">
        <f t="shared" si="5"/>
        <v>0.1850071550299274</v>
      </c>
      <c r="AA19" s="57"/>
      <c r="AB19" s="57"/>
      <c r="AC19" s="57"/>
      <c r="AD19" s="57"/>
      <c r="AE19" s="57">
        <v>4.6626413754567865E-2</v>
      </c>
      <c r="AF19" s="57"/>
      <c r="AG19" s="59">
        <f t="shared" si="6"/>
        <v>4.6626413754567865E-2</v>
      </c>
      <c r="AH19" s="58">
        <f t="shared" si="0"/>
        <v>16.451660350061321</v>
      </c>
      <c r="AI19" s="2"/>
    </row>
    <row r="20" spans="1:35" x14ac:dyDescent="0.25">
      <c r="A20" s="133"/>
      <c r="B20" s="174"/>
      <c r="C20" s="29" t="s">
        <v>21</v>
      </c>
      <c r="D20" s="57">
        <v>30.339703032669995</v>
      </c>
      <c r="E20" s="57"/>
      <c r="F20" s="57"/>
      <c r="G20" s="58">
        <f t="shared" si="1"/>
        <v>30.339703032669995</v>
      </c>
      <c r="H20" s="57">
        <v>1.4162575503079093</v>
      </c>
      <c r="I20" s="59">
        <f t="shared" si="2"/>
        <v>31.755960582977906</v>
      </c>
      <c r="J20" s="57"/>
      <c r="K20" s="57"/>
      <c r="L20" s="57"/>
      <c r="M20" s="57"/>
      <c r="N20" s="57"/>
      <c r="O20" s="57">
        <v>884.5486309960819</v>
      </c>
      <c r="P20" s="59">
        <f t="shared" si="3"/>
        <v>884.5486309960819</v>
      </c>
      <c r="Q20" s="57">
        <v>2.3558063248226944</v>
      </c>
      <c r="R20" s="57"/>
      <c r="S20" s="57">
        <v>16.204713022597488</v>
      </c>
      <c r="T20" s="59">
        <f t="shared" si="4"/>
        <v>18.560519347420183</v>
      </c>
      <c r="U20" s="57">
        <v>4.6526171953025335</v>
      </c>
      <c r="V20" s="57"/>
      <c r="W20" s="57">
        <v>2.5371850187716758</v>
      </c>
      <c r="X20" s="57">
        <v>23.521656109041626</v>
      </c>
      <c r="Y20" s="57"/>
      <c r="Z20" s="59">
        <f t="shared" si="5"/>
        <v>30.711458323115835</v>
      </c>
      <c r="AA20" s="57">
        <v>0.8218040049461931</v>
      </c>
      <c r="AB20" s="57"/>
      <c r="AC20" s="57">
        <v>0.3672000824930346</v>
      </c>
      <c r="AD20" s="57"/>
      <c r="AE20" s="57">
        <v>6.0066503768819848E-2</v>
      </c>
      <c r="AF20" s="57"/>
      <c r="AG20" s="59">
        <f t="shared" si="6"/>
        <v>0.42726658626185443</v>
      </c>
      <c r="AH20" s="58">
        <f t="shared" si="0"/>
        <v>966.82563984080389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31.154206765579232</v>
      </c>
      <c r="E21" s="88">
        <f t="shared" ref="E21:Z21" si="9">SUM(E15:E20)</f>
        <v>0</v>
      </c>
      <c r="F21" s="88">
        <f t="shared" si="9"/>
        <v>8.2519522271172878</v>
      </c>
      <c r="G21" s="88">
        <f t="shared" si="9"/>
        <v>39.406158992696518</v>
      </c>
      <c r="H21" s="88">
        <f t="shared" si="9"/>
        <v>1.4700180744516331</v>
      </c>
      <c r="I21" s="88">
        <f t="shared" si="9"/>
        <v>40.876177067148156</v>
      </c>
      <c r="J21" s="88">
        <f t="shared" si="9"/>
        <v>293.80301576863673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7.1535708212503017</v>
      </c>
      <c r="O21" s="88">
        <f t="shared" si="9"/>
        <v>884.5486309960819</v>
      </c>
      <c r="P21" s="88">
        <f t="shared" si="9"/>
        <v>1185.5052175859689</v>
      </c>
      <c r="Q21" s="88">
        <f t="shared" si="9"/>
        <v>5.836272778551109</v>
      </c>
      <c r="R21" s="88">
        <f t="shared" si="9"/>
        <v>0</v>
      </c>
      <c r="S21" s="88">
        <f t="shared" si="9"/>
        <v>16.204713022597488</v>
      </c>
      <c r="T21" s="88">
        <f t="shared" si="9"/>
        <v>22.040985801148597</v>
      </c>
      <c r="U21" s="88">
        <f t="shared" si="9"/>
        <v>4.6526171953025335</v>
      </c>
      <c r="V21" s="88">
        <f t="shared" si="9"/>
        <v>0</v>
      </c>
      <c r="W21" s="88">
        <f t="shared" si="9"/>
        <v>2.7221921738016031</v>
      </c>
      <c r="X21" s="88">
        <f t="shared" si="9"/>
        <v>23.521656109041626</v>
      </c>
      <c r="Y21" s="88">
        <f t="shared" si="9"/>
        <v>0</v>
      </c>
      <c r="Z21" s="88">
        <f t="shared" si="9"/>
        <v>30.896465478145764</v>
      </c>
      <c r="AA21" s="88">
        <f>SUM(AA15:AA20)</f>
        <v>0.8218040049461931</v>
      </c>
      <c r="AB21" s="88">
        <f t="shared" ref="AB21:AH21" si="10">SUM(AB15:AB20)</f>
        <v>0</v>
      </c>
      <c r="AC21" s="88">
        <f t="shared" si="10"/>
        <v>0.3672000824930346</v>
      </c>
      <c r="AD21" s="88">
        <f t="shared" si="10"/>
        <v>0</v>
      </c>
      <c r="AE21" s="88">
        <f t="shared" si="10"/>
        <v>0.10669291752338772</v>
      </c>
      <c r="AF21" s="88">
        <f t="shared" si="10"/>
        <v>0</v>
      </c>
      <c r="AG21" s="88">
        <f t="shared" si="10"/>
        <v>0.47389300001642232</v>
      </c>
      <c r="AH21" s="88">
        <f t="shared" si="10"/>
        <v>1280.6145429373742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>
        <v>5.3426436187665427</v>
      </c>
      <c r="P22" s="59">
        <f t="shared" si="3"/>
        <v>5.3426436187665427</v>
      </c>
      <c r="Q22" s="57">
        <v>105.0571564476431</v>
      </c>
      <c r="R22" s="57"/>
      <c r="S22" s="57">
        <v>0.1179555434917155</v>
      </c>
      <c r="T22" s="59">
        <f t="shared" si="4"/>
        <v>105.17511199113481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110.51775560990136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2656.3212051107503</v>
      </c>
      <c r="S23" s="57">
        <v>23.621923223611915</v>
      </c>
      <c r="T23" s="59">
        <f t="shared" si="4"/>
        <v>2679.943128334362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2679.943128334362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735.70544566145816</v>
      </c>
      <c r="T24" s="59">
        <f t="shared" si="4"/>
        <v>735.70544566145816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735.70544566145816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5.3426436187665427</v>
      </c>
      <c r="P25" s="91">
        <f t="shared" si="11"/>
        <v>5.3426436187665427</v>
      </c>
      <c r="Q25" s="91">
        <f t="shared" si="11"/>
        <v>105.0571564476431</v>
      </c>
      <c r="R25" s="91">
        <f t="shared" si="11"/>
        <v>2656.3212051107503</v>
      </c>
      <c r="S25" s="91">
        <f t="shared" si="11"/>
        <v>759.44532442856178</v>
      </c>
      <c r="T25" s="91">
        <f t="shared" si="11"/>
        <v>3520.8236859869548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3526.1663296057218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1.1130160885644595</v>
      </c>
      <c r="E26" s="57"/>
      <c r="F26" s="57"/>
      <c r="G26" s="58">
        <f t="shared" si="1"/>
        <v>1.1130160885644595</v>
      </c>
      <c r="H26" s="57"/>
      <c r="I26" s="59">
        <f t="shared" si="2"/>
        <v>1.1130160885644595</v>
      </c>
      <c r="J26" s="57"/>
      <c r="K26" s="57"/>
      <c r="L26" s="57"/>
      <c r="M26" s="57"/>
      <c r="N26" s="57"/>
      <c r="O26" s="57">
        <v>1.0467611388760525</v>
      </c>
      <c r="P26" s="59">
        <f t="shared" si="3"/>
        <v>1.0467611388760525</v>
      </c>
      <c r="Q26" s="57"/>
      <c r="R26" s="57"/>
      <c r="S26" s="57"/>
      <c r="T26" s="59">
        <f t="shared" si="4"/>
        <v>0</v>
      </c>
      <c r="U26" s="57">
        <v>1549.0636085644085</v>
      </c>
      <c r="V26" s="57">
        <v>0.31422518408422134</v>
      </c>
      <c r="W26" s="57">
        <v>0.62076564032526949</v>
      </c>
      <c r="X26" s="57">
        <v>2.836374671692652E-2</v>
      </c>
      <c r="Y26" s="57"/>
      <c r="Z26" s="59">
        <f t="shared" si="5"/>
        <v>1550.026963135535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1552.1867403629756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>
        <v>1.6619714360443674</v>
      </c>
      <c r="G27" s="58">
        <f t="shared" si="1"/>
        <v>1.6619714360443674</v>
      </c>
      <c r="H27" s="57"/>
      <c r="I27" s="59">
        <f t="shared" si="2"/>
        <v>1.6619714360443674</v>
      </c>
      <c r="J27" s="57"/>
      <c r="K27" s="57"/>
      <c r="L27" s="57"/>
      <c r="M27" s="57"/>
      <c r="N27" s="57"/>
      <c r="O27" s="57">
        <v>5.6074033135743955</v>
      </c>
      <c r="P27" s="59">
        <f t="shared" si="3"/>
        <v>5.6074033135743955</v>
      </c>
      <c r="Q27" s="57"/>
      <c r="R27" s="57"/>
      <c r="S27" s="57"/>
      <c r="T27" s="59">
        <f t="shared" si="4"/>
        <v>0</v>
      </c>
      <c r="U27" s="57">
        <v>4.5236572971931045E-2</v>
      </c>
      <c r="V27" s="57">
        <v>6285.5228133511018</v>
      </c>
      <c r="W27" s="57">
        <v>1.4457454162629108E-2</v>
      </c>
      <c r="X27" s="57"/>
      <c r="Y27" s="57"/>
      <c r="Z27" s="59">
        <f t="shared" si="5"/>
        <v>6285.5825073782362</v>
      </c>
      <c r="AA27" s="57">
        <v>1.4393543636927696E-2</v>
      </c>
      <c r="AB27" s="57"/>
      <c r="AC27" s="57"/>
      <c r="AD27" s="57"/>
      <c r="AE27" s="57"/>
      <c r="AF27" s="57">
        <v>1.4871034497940265E-2</v>
      </c>
      <c r="AG27" s="59">
        <f t="shared" si="6"/>
        <v>1.4871034497940265E-2</v>
      </c>
      <c r="AH27" s="58">
        <f t="shared" si="0"/>
        <v>6292.8811467059895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>
        <v>1.1031940754503624</v>
      </c>
      <c r="G28" s="58">
        <f t="shared" si="1"/>
        <v>1.1031940754503624</v>
      </c>
      <c r="H28" s="57"/>
      <c r="I28" s="59">
        <f t="shared" si="2"/>
        <v>1.1031940754503624</v>
      </c>
      <c r="J28" s="57"/>
      <c r="K28" s="57"/>
      <c r="L28" s="57"/>
      <c r="M28" s="57"/>
      <c r="N28" s="57"/>
      <c r="O28" s="57">
        <v>3.4581942815975459</v>
      </c>
      <c r="P28" s="59">
        <f t="shared" si="3"/>
        <v>3.4581942815975459</v>
      </c>
      <c r="Q28" s="57"/>
      <c r="R28" s="57"/>
      <c r="S28" s="57"/>
      <c r="T28" s="59">
        <f t="shared" si="4"/>
        <v>0</v>
      </c>
      <c r="U28" s="57">
        <v>0.15642010782240354</v>
      </c>
      <c r="V28" s="57"/>
      <c r="W28" s="57">
        <v>2065.0519547177187</v>
      </c>
      <c r="X28" s="57"/>
      <c r="Y28" s="57"/>
      <c r="Z28" s="59">
        <f t="shared" si="5"/>
        <v>2065.2083748255409</v>
      </c>
      <c r="AA28" s="57">
        <v>1.2643172410397623</v>
      </c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2071.0340804236289</v>
      </c>
      <c r="AI28" s="2"/>
    </row>
    <row r="29" spans="1:35" x14ac:dyDescent="0.25">
      <c r="A29" s="133"/>
      <c r="B29" s="169"/>
      <c r="C29" s="33" t="s">
        <v>28</v>
      </c>
      <c r="D29" s="57">
        <v>33.674635050878159</v>
      </c>
      <c r="E29" s="57"/>
      <c r="F29" s="57"/>
      <c r="G29" s="58">
        <f t="shared" si="1"/>
        <v>33.674635050878159</v>
      </c>
      <c r="H29" s="57"/>
      <c r="I29" s="59">
        <f t="shared" si="2"/>
        <v>33.674635050878159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>
        <v>0.36213190045263077</v>
      </c>
      <c r="S29" s="57"/>
      <c r="T29" s="59">
        <f t="shared" si="4"/>
        <v>0.36213190045263077</v>
      </c>
      <c r="U29" s="57">
        <v>22.77695152226671</v>
      </c>
      <c r="V29" s="57">
        <v>0.29880059907111223</v>
      </c>
      <c r="W29" s="57">
        <v>18.317228585737325</v>
      </c>
      <c r="X29" s="57">
        <v>567.68948805486275</v>
      </c>
      <c r="Y29" s="57"/>
      <c r="Z29" s="59">
        <f t="shared" si="5"/>
        <v>609.08246876193789</v>
      </c>
      <c r="AA29" s="57">
        <v>2.3128902813778079E-2</v>
      </c>
      <c r="AB29" s="57"/>
      <c r="AC29" s="57"/>
      <c r="AD29" s="57"/>
      <c r="AE29" s="57">
        <v>1.6175469889679217E-2</v>
      </c>
      <c r="AF29" s="57"/>
      <c r="AG29" s="59">
        <f t="shared" si="6"/>
        <v>1.6175469889679217E-2</v>
      </c>
      <c r="AH29" s="58">
        <f t="shared" si="0"/>
        <v>643.15854008597205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0.12237055282725492</v>
      </c>
      <c r="Z30" s="59">
        <f t="shared" si="5"/>
        <v>0.12237055282725492</v>
      </c>
      <c r="AA30" s="57"/>
      <c r="AB30" s="57"/>
      <c r="AC30" s="57">
        <v>0.14513557151409917</v>
      </c>
      <c r="AD30" s="57"/>
      <c r="AE30" s="57"/>
      <c r="AF30" s="57"/>
      <c r="AG30" s="59">
        <f t="shared" si="6"/>
        <v>0.14513557151409917</v>
      </c>
      <c r="AH30" s="58">
        <f t="shared" si="0"/>
        <v>0.26750612434135412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34.787651139442616</v>
      </c>
      <c r="E31" s="92">
        <f t="shared" ref="E31:AH31" si="12">SUM(E26:E30)</f>
        <v>0</v>
      </c>
      <c r="F31" s="92">
        <f t="shared" si="12"/>
        <v>2.7651655114947298</v>
      </c>
      <c r="G31" s="92">
        <f t="shared" si="12"/>
        <v>37.552816650937345</v>
      </c>
      <c r="H31" s="92">
        <f t="shared" si="12"/>
        <v>0</v>
      </c>
      <c r="I31" s="92">
        <f t="shared" si="12"/>
        <v>37.552816650937345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10.112358734047994</v>
      </c>
      <c r="P31" s="92">
        <f t="shared" si="12"/>
        <v>10.112358734047994</v>
      </c>
      <c r="Q31" s="92">
        <f t="shared" si="12"/>
        <v>0</v>
      </c>
      <c r="R31" s="92">
        <f t="shared" si="12"/>
        <v>0.36213190045263077</v>
      </c>
      <c r="S31" s="92">
        <f t="shared" si="12"/>
        <v>0</v>
      </c>
      <c r="T31" s="92">
        <f t="shared" si="12"/>
        <v>0.36213190045263077</v>
      </c>
      <c r="U31" s="92">
        <f t="shared" si="12"/>
        <v>1572.0422167674697</v>
      </c>
      <c r="V31" s="92">
        <f t="shared" si="12"/>
        <v>6286.1358391342574</v>
      </c>
      <c r="W31" s="92">
        <f t="shared" si="12"/>
        <v>2084.004406397944</v>
      </c>
      <c r="X31" s="92">
        <f t="shared" si="12"/>
        <v>567.71785180157963</v>
      </c>
      <c r="Y31" s="92">
        <f t="shared" si="12"/>
        <v>0.12237055282725492</v>
      </c>
      <c r="Z31" s="92">
        <f t="shared" si="12"/>
        <v>10510.022684654077</v>
      </c>
      <c r="AA31" s="92">
        <f t="shared" si="12"/>
        <v>1.3018396874904681</v>
      </c>
      <c r="AB31" s="92">
        <f t="shared" si="12"/>
        <v>0</v>
      </c>
      <c r="AC31" s="92">
        <f t="shared" si="12"/>
        <v>0.14513557151409917</v>
      </c>
      <c r="AD31" s="92">
        <f t="shared" si="12"/>
        <v>0</v>
      </c>
      <c r="AE31" s="92">
        <f t="shared" si="12"/>
        <v>1.6175469889679217E-2</v>
      </c>
      <c r="AF31" s="92">
        <f t="shared" si="12"/>
        <v>1.4871034497940265E-2</v>
      </c>
      <c r="AG31" s="92">
        <f t="shared" si="12"/>
        <v>0.17618207590171864</v>
      </c>
      <c r="AH31" s="92">
        <f t="shared" si="12"/>
        <v>10559.528013702906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>
        <v>39.610945354796279</v>
      </c>
      <c r="G32" s="58">
        <f t="shared" si="1"/>
        <v>39.610945354796279</v>
      </c>
      <c r="H32" s="57"/>
      <c r="I32" s="59">
        <f t="shared" si="2"/>
        <v>39.610945354796279</v>
      </c>
      <c r="J32" s="57"/>
      <c r="K32" s="57"/>
      <c r="L32" s="57"/>
      <c r="M32" s="57"/>
      <c r="N32" s="57"/>
      <c r="O32" s="57">
        <v>0.62318515971276922</v>
      </c>
      <c r="P32" s="59">
        <f t="shared" si="3"/>
        <v>0.62318515971276922</v>
      </c>
      <c r="Q32" s="57"/>
      <c r="R32" s="57"/>
      <c r="S32" s="57"/>
      <c r="T32" s="59">
        <f t="shared" si="4"/>
        <v>0</v>
      </c>
      <c r="U32" s="57"/>
      <c r="V32" s="57"/>
      <c r="W32" s="57">
        <v>15.98320269085548</v>
      </c>
      <c r="X32" s="57">
        <v>7.9604875209102062</v>
      </c>
      <c r="Y32" s="57"/>
      <c r="Z32" s="59">
        <f t="shared" si="5"/>
        <v>23.943690211765684</v>
      </c>
      <c r="AA32" s="57">
        <v>56.533712530830513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120.71153325710526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>
        <v>33.135457446197712</v>
      </c>
      <c r="E34" s="57"/>
      <c r="F34" s="57">
        <v>2.0002509297250728</v>
      </c>
      <c r="G34" s="58">
        <f t="shared" si="1"/>
        <v>35.135708375922782</v>
      </c>
      <c r="H34" s="57">
        <v>6.477228060548329E-2</v>
      </c>
      <c r="I34" s="59">
        <f t="shared" si="2"/>
        <v>35.200480656528264</v>
      </c>
      <c r="J34" s="57"/>
      <c r="K34" s="57"/>
      <c r="L34" s="57"/>
      <c r="M34" s="57"/>
      <c r="N34" s="57"/>
      <c r="O34" s="57">
        <v>0.83440269024328539</v>
      </c>
      <c r="P34" s="59">
        <f t="shared" si="3"/>
        <v>0.83440269024328539</v>
      </c>
      <c r="Q34" s="57"/>
      <c r="R34" s="57"/>
      <c r="S34" s="57">
        <v>0.13371238676036845</v>
      </c>
      <c r="T34" s="59">
        <f t="shared" si="4"/>
        <v>0.13371238676036845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186.26856832015235</v>
      </c>
      <c r="AD34" s="57"/>
      <c r="AE34" s="57"/>
      <c r="AF34" s="57"/>
      <c r="AG34" s="59">
        <f t="shared" si="6"/>
        <v>186.26856832015235</v>
      </c>
      <c r="AH34" s="58">
        <f t="shared" si="0"/>
        <v>222.43716405368428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>
        <v>2.9276310184290133</v>
      </c>
      <c r="O35" s="57"/>
      <c r="P35" s="59">
        <f t="shared" si="3"/>
        <v>2.9276310184290133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>
        <v>101.7692679687112</v>
      </c>
      <c r="AE35" s="57"/>
      <c r="AF35" s="57"/>
      <c r="AG35" s="59">
        <f t="shared" si="6"/>
        <v>101.7692679687112</v>
      </c>
      <c r="AH35" s="58">
        <f t="shared" si="0"/>
        <v>104.69689898714022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>
        <v>0.88038599597789002</v>
      </c>
      <c r="P36" s="59">
        <f t="shared" si="3"/>
        <v>0.88038599597789002</v>
      </c>
      <c r="Q36" s="57"/>
      <c r="R36" s="57"/>
      <c r="S36" s="57">
        <v>2.9819067091419859E-2</v>
      </c>
      <c r="T36" s="59">
        <f t="shared" si="4"/>
        <v>2.9819067091419859E-2</v>
      </c>
      <c r="U36" s="57"/>
      <c r="V36" s="57"/>
      <c r="W36" s="57"/>
      <c r="X36" s="57">
        <v>3.517998197110097E-2</v>
      </c>
      <c r="Y36" s="57"/>
      <c r="Z36" s="59">
        <f t="shared" si="5"/>
        <v>3.517998197110097E-2</v>
      </c>
      <c r="AA36" s="57"/>
      <c r="AB36" s="57"/>
      <c r="AC36" s="57"/>
      <c r="AD36" s="57"/>
      <c r="AE36" s="57">
        <v>574.74435621396174</v>
      </c>
      <c r="AF36" s="57"/>
      <c r="AG36" s="59">
        <f t="shared" si="6"/>
        <v>574.74435621396174</v>
      </c>
      <c r="AH36" s="58">
        <f t="shared" si="0"/>
        <v>575.68974125900218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>
        <v>0.4944586979751624</v>
      </c>
      <c r="G37" s="58">
        <f t="shared" si="1"/>
        <v>0.4944586979751624</v>
      </c>
      <c r="H37" s="57"/>
      <c r="I37" s="59">
        <f t="shared" si="2"/>
        <v>0.4944586979751624</v>
      </c>
      <c r="J37" s="57">
        <v>0.11699744533840634</v>
      </c>
      <c r="K37" s="57"/>
      <c r="L37" s="57"/>
      <c r="M37" s="57"/>
      <c r="N37" s="57"/>
      <c r="O37" s="57">
        <v>6.7608579619084563E-2</v>
      </c>
      <c r="P37" s="59">
        <f t="shared" si="3"/>
        <v>0.1846060249574909</v>
      </c>
      <c r="Q37" s="57"/>
      <c r="R37" s="57"/>
      <c r="S37" s="57"/>
      <c r="T37" s="59">
        <f t="shared" si="4"/>
        <v>0</v>
      </c>
      <c r="U37" s="57"/>
      <c r="V37" s="57">
        <v>1.0663742546610848</v>
      </c>
      <c r="W37" s="57"/>
      <c r="X37" s="57">
        <v>6.3034136762745913E-2</v>
      </c>
      <c r="Y37" s="57"/>
      <c r="Z37" s="59">
        <f t="shared" si="5"/>
        <v>1.1294083914238306</v>
      </c>
      <c r="AA37" s="57"/>
      <c r="AB37" s="57"/>
      <c r="AC37" s="57"/>
      <c r="AD37" s="57"/>
      <c r="AE37" s="57"/>
      <c r="AF37" s="57">
        <v>628.50696603633492</v>
      </c>
      <c r="AG37" s="59">
        <f t="shared" si="6"/>
        <v>628.50696603633492</v>
      </c>
      <c r="AH37" s="58">
        <f t="shared" si="0"/>
        <v>630.3154391506913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33.135457446197712</v>
      </c>
      <c r="E38" s="93">
        <f t="shared" ref="E38:P38" si="13">SUM(E34:E37)</f>
        <v>0</v>
      </c>
      <c r="F38" s="93">
        <f t="shared" si="13"/>
        <v>2.4947096277002352</v>
      </c>
      <c r="G38" s="93">
        <f t="shared" si="13"/>
        <v>35.630167073897944</v>
      </c>
      <c r="H38" s="93">
        <f t="shared" si="13"/>
        <v>6.477228060548329E-2</v>
      </c>
      <c r="I38" s="93">
        <f t="shared" si="13"/>
        <v>35.694939354503425</v>
      </c>
      <c r="J38" s="93">
        <f t="shared" si="13"/>
        <v>0.11699744533840634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2.9276310184290133</v>
      </c>
      <c r="O38" s="93">
        <f t="shared" si="13"/>
        <v>1.78239726584026</v>
      </c>
      <c r="P38" s="93">
        <f t="shared" si="13"/>
        <v>4.8270257296076799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0.1635314538517883</v>
      </c>
      <c r="T38" s="93">
        <f t="shared" si="14"/>
        <v>0.1635314538517883</v>
      </c>
      <c r="U38" s="93">
        <f t="shared" si="14"/>
        <v>0</v>
      </c>
      <c r="V38" s="93">
        <f t="shared" si="14"/>
        <v>1.0663742546610848</v>
      </c>
      <c r="W38" s="93">
        <f t="shared" si="14"/>
        <v>0</v>
      </c>
      <c r="X38" s="93">
        <f t="shared" si="14"/>
        <v>9.8214118733846889E-2</v>
      </c>
      <c r="Y38" s="93">
        <f t="shared" si="14"/>
        <v>0</v>
      </c>
      <c r="Z38" s="93">
        <f t="shared" si="14"/>
        <v>1.1645883733949316</v>
      </c>
      <c r="AA38" s="93">
        <f t="shared" si="14"/>
        <v>0</v>
      </c>
      <c r="AB38" s="93">
        <f t="shared" si="14"/>
        <v>0</v>
      </c>
      <c r="AC38" s="93">
        <f t="shared" si="14"/>
        <v>186.26856832015235</v>
      </c>
      <c r="AD38" s="93">
        <f t="shared" si="14"/>
        <v>101.7692679687112</v>
      </c>
      <c r="AE38" s="93">
        <f t="shared" si="14"/>
        <v>574.74435621396174</v>
      </c>
      <c r="AF38" s="93">
        <f t="shared" si="14"/>
        <v>628.50696603633492</v>
      </c>
      <c r="AG38" s="93">
        <f t="shared" si="14"/>
        <v>1491.2891585391603</v>
      </c>
      <c r="AH38" s="98">
        <f t="shared" si="14"/>
        <v>1533.1392434505178</v>
      </c>
      <c r="AI38" s="2"/>
    </row>
    <row r="39" spans="1:35" x14ac:dyDescent="0.25">
      <c r="A39" s="133"/>
      <c r="B39" s="148" t="s">
        <v>37</v>
      </c>
      <c r="C39" s="149"/>
      <c r="D39" s="61">
        <v>2818.0744432355018</v>
      </c>
      <c r="E39" s="61"/>
      <c r="F39" s="61">
        <v>18899.670731148672</v>
      </c>
      <c r="G39" s="58">
        <f t="shared" si="1"/>
        <v>21717.745174384174</v>
      </c>
      <c r="H39" s="61">
        <v>73.211250688934882</v>
      </c>
      <c r="I39" s="59">
        <f t="shared" si="2"/>
        <v>21790.956425073109</v>
      </c>
      <c r="J39" s="61">
        <v>293.92001321397515</v>
      </c>
      <c r="K39" s="61"/>
      <c r="L39" s="61"/>
      <c r="M39" s="61"/>
      <c r="N39" s="61">
        <v>10.081201839679315</v>
      </c>
      <c r="O39" s="61">
        <v>967.70441865476937</v>
      </c>
      <c r="P39" s="59">
        <f t="shared" si="3"/>
        <v>1271.7056337084239</v>
      </c>
      <c r="Q39" s="61">
        <v>111.30573777547228</v>
      </c>
      <c r="R39" s="61">
        <v>2667.5864510965807</v>
      </c>
      <c r="S39" s="61">
        <v>903.00757481337155</v>
      </c>
      <c r="T39" s="59">
        <f t="shared" si="4"/>
        <v>3681.8997636854247</v>
      </c>
      <c r="U39" s="61">
        <v>1576.694833962772</v>
      </c>
      <c r="V39" s="61">
        <v>6287.2022133889186</v>
      </c>
      <c r="W39" s="61">
        <v>2102.7098012626011</v>
      </c>
      <c r="X39" s="61">
        <v>600.10716717071966</v>
      </c>
      <c r="Y39" s="61">
        <v>0.12237055282725492</v>
      </c>
      <c r="Z39" s="59">
        <f t="shared" si="5"/>
        <v>10566.836386337838</v>
      </c>
      <c r="AA39" s="61">
        <v>59.376189012766886</v>
      </c>
      <c r="AB39" s="61"/>
      <c r="AC39" s="61">
        <v>187.06727143476405</v>
      </c>
      <c r="AD39" s="61">
        <v>101.7692679687112</v>
      </c>
      <c r="AE39" s="61">
        <v>574.8672246013748</v>
      </c>
      <c r="AF39" s="61">
        <v>628.52183707083282</v>
      </c>
      <c r="AG39" s="59">
        <f t="shared" si="6"/>
        <v>1492.2256010756828</v>
      </c>
      <c r="AH39" s="58">
        <f t="shared" si="0"/>
        <v>38862.999998893247</v>
      </c>
      <c r="AI39" s="2"/>
    </row>
    <row r="40" spans="1:35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</row>
    <row r="41" spans="1:35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5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</sheetPr>
  <dimension ref="A1:AI42"/>
  <sheetViews>
    <sheetView showZeros="0" view="pageLayout" topLeftCell="E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1.7109375" style="1" customWidth="1"/>
    <col min="3" max="3" width="28.28515625" style="1" customWidth="1"/>
    <col min="4" max="4" width="10.5703125" style="1" customWidth="1"/>
    <col min="5" max="6" width="7.140625" style="1" customWidth="1"/>
    <col min="7" max="7" width="7.28515625" style="1" customWidth="1"/>
    <col min="8" max="8" width="6.85546875" style="1" customWidth="1"/>
    <col min="9" max="9" width="8.42578125" style="1" customWidth="1"/>
    <col min="10" max="10" width="6.85546875" style="1" customWidth="1"/>
    <col min="11" max="11" width="6.7109375" style="1" customWidth="1"/>
    <col min="12" max="13" width="6.42578125" style="1" customWidth="1"/>
    <col min="14" max="14" width="6.5703125" style="1" customWidth="1"/>
    <col min="15" max="15" width="7" style="1" customWidth="1"/>
    <col min="16" max="16" width="8.7109375" style="1" customWidth="1"/>
    <col min="17" max="17" width="6.85546875" style="1" customWidth="1"/>
    <col min="18" max="19" width="6.7109375" style="1" customWidth="1"/>
    <col min="20" max="20" width="8.85546875" style="1" customWidth="1"/>
    <col min="21" max="21" width="7.85546875" style="1" customWidth="1"/>
    <col min="22" max="22" width="7.7109375" style="1" customWidth="1"/>
    <col min="23" max="23" width="7.42578125" style="1" customWidth="1"/>
    <col min="24" max="24" width="7" style="1" customWidth="1"/>
    <col min="25" max="25" width="7.28515625" style="1" customWidth="1"/>
    <col min="26" max="26" width="10.28515625" style="1" bestFit="1" customWidth="1"/>
    <col min="27" max="27" width="10.5703125" style="1" customWidth="1"/>
    <col min="28" max="28" width="10.140625" style="1" customWidth="1"/>
    <col min="29" max="30" width="7.42578125" style="1" customWidth="1"/>
    <col min="31" max="31" width="7.5703125" style="1" customWidth="1"/>
    <col min="32" max="32" width="8" style="1" customWidth="1"/>
    <col min="33" max="33" width="9.8554687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52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52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182450.86670304477</v>
      </c>
      <c r="E9" s="57"/>
      <c r="F9" s="57">
        <v>56.062037967628022</v>
      </c>
      <c r="G9" s="58">
        <f>SUM(D9:F9)</f>
        <v>182506.92874101241</v>
      </c>
      <c r="H9" s="57">
        <v>13.084093646134821</v>
      </c>
      <c r="I9" s="59">
        <f>SUM(G9:H9)</f>
        <v>182520.01283465856</v>
      </c>
      <c r="J9" s="57"/>
      <c r="K9" s="57">
        <v>0.1859309248112366</v>
      </c>
      <c r="L9" s="57"/>
      <c r="M9" s="57"/>
      <c r="N9" s="57"/>
      <c r="O9" s="57">
        <v>6.4151502974182835</v>
      </c>
      <c r="P9" s="59">
        <f>SUM(J9:O9)</f>
        <v>6.6010812222295199</v>
      </c>
      <c r="Q9" s="57">
        <v>31.938050994468806</v>
      </c>
      <c r="R9" s="57">
        <v>60.070974786114554</v>
      </c>
      <c r="S9" s="57">
        <v>152.28486102274897</v>
      </c>
      <c r="T9" s="59">
        <f>SUM(Q9:S9)</f>
        <v>244.29388680333233</v>
      </c>
      <c r="U9" s="57">
        <v>2.2846543254387366</v>
      </c>
      <c r="V9" s="57"/>
      <c r="W9" s="57">
        <v>0.40876584938066018</v>
      </c>
      <c r="X9" s="57"/>
      <c r="Y9" s="57"/>
      <c r="Z9" s="59">
        <f>SUM(U9:Y9)</f>
        <v>2.6934201748193969</v>
      </c>
      <c r="AA9" s="57"/>
      <c r="AB9" s="57"/>
      <c r="AC9" s="57"/>
      <c r="AD9" s="57"/>
      <c r="AE9" s="57">
        <v>0.63717622072995617</v>
      </c>
      <c r="AF9" s="57">
        <v>357.3492487248941</v>
      </c>
      <c r="AG9" s="59">
        <f>SUM(AC9:AF9)</f>
        <v>357.98642494562404</v>
      </c>
      <c r="AH9" s="58">
        <f t="shared" ref="AH9:AH37" si="0">AG9+AB9+AA9+Z9+T9+P9+I9</f>
        <v>183131.58764780455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>
        <v>0.42428304603028927</v>
      </c>
      <c r="E11" s="57"/>
      <c r="F11" s="57">
        <v>338.0836991291157</v>
      </c>
      <c r="G11" s="58">
        <f t="shared" si="1"/>
        <v>338.50798217514597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>
        <v>0.14698270063764041</v>
      </c>
      <c r="R11" s="57"/>
      <c r="S11" s="57"/>
      <c r="T11" s="59">
        <f t="shared" si="4"/>
        <v>0.14698270063764041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7421.7456400521278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182451.29098609081</v>
      </c>
      <c r="E12" s="87">
        <f t="shared" ref="E12:AH12" si="7">SUM(E9:E11)</f>
        <v>0</v>
      </c>
      <c r="F12" s="87">
        <f t="shared" si="7"/>
        <v>394.14573709674374</v>
      </c>
      <c r="G12" s="87">
        <f t="shared" si="7"/>
        <v>182845.43672318757</v>
      </c>
      <c r="H12" s="87">
        <f t="shared" si="7"/>
        <v>13.084093646134821</v>
      </c>
      <c r="I12" s="87">
        <f t="shared" si="7"/>
        <v>189941.61149201004</v>
      </c>
      <c r="J12" s="87">
        <f t="shared" si="7"/>
        <v>0</v>
      </c>
      <c r="K12" s="87">
        <f t="shared" si="7"/>
        <v>0.1859309248112366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6.4151502974182835</v>
      </c>
      <c r="P12" s="87">
        <f t="shared" si="7"/>
        <v>6.6010812222295199</v>
      </c>
      <c r="Q12" s="87">
        <f t="shared" si="7"/>
        <v>32.085033695106446</v>
      </c>
      <c r="R12" s="87">
        <f t="shared" si="7"/>
        <v>60.070974786114554</v>
      </c>
      <c r="S12" s="87">
        <f t="shared" si="7"/>
        <v>152.28486102274897</v>
      </c>
      <c r="T12" s="87">
        <f t="shared" si="7"/>
        <v>244.44086950396996</v>
      </c>
      <c r="U12" s="87">
        <f t="shared" si="7"/>
        <v>2.2846543254387366</v>
      </c>
      <c r="V12" s="87">
        <f t="shared" si="7"/>
        <v>0</v>
      </c>
      <c r="W12" s="87">
        <f t="shared" si="7"/>
        <v>0.40876584938066018</v>
      </c>
      <c r="X12" s="87">
        <f t="shared" si="7"/>
        <v>0</v>
      </c>
      <c r="Y12" s="87">
        <f t="shared" si="7"/>
        <v>0</v>
      </c>
      <c r="Z12" s="87">
        <f t="shared" si="7"/>
        <v>2.6934201748193969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0.63717622072995617</v>
      </c>
      <c r="AF12" s="87">
        <f t="shared" si="7"/>
        <v>357.3492487248941</v>
      </c>
      <c r="AG12" s="87">
        <f t="shared" si="7"/>
        <v>357.98642494562404</v>
      </c>
      <c r="AH12" s="87">
        <f t="shared" si="7"/>
        <v>190553.33328785669</v>
      </c>
      <c r="AI12" s="2"/>
    </row>
    <row r="13" spans="1:35" x14ac:dyDescent="0.25">
      <c r="A13" s="133"/>
      <c r="B13" s="160"/>
      <c r="C13" s="26" t="s">
        <v>14</v>
      </c>
      <c r="D13" s="57">
        <v>430.92861735477527</v>
      </c>
      <c r="E13" s="57"/>
      <c r="F13" s="57">
        <v>1.433349382926798</v>
      </c>
      <c r="G13" s="58">
        <f t="shared" si="1"/>
        <v>432.36196673770206</v>
      </c>
      <c r="H13" s="57">
        <v>4159.3408596647268</v>
      </c>
      <c r="I13" s="59">
        <f t="shared" si="2"/>
        <v>4591.7028264024293</v>
      </c>
      <c r="J13" s="57"/>
      <c r="K13" s="57"/>
      <c r="L13" s="57"/>
      <c r="M13" s="57"/>
      <c r="N13" s="57"/>
      <c r="O13" s="57">
        <v>2.2479846364287748</v>
      </c>
      <c r="P13" s="59">
        <f t="shared" si="3"/>
        <v>2.2479846364287748</v>
      </c>
      <c r="Q13" s="57">
        <v>3.5502004774234002</v>
      </c>
      <c r="R13" s="57">
        <v>3.7507789298006875</v>
      </c>
      <c r="S13" s="57">
        <v>12.92253888106762</v>
      </c>
      <c r="T13" s="59">
        <f t="shared" si="4"/>
        <v>20.223518288291707</v>
      </c>
      <c r="U13" s="57"/>
      <c r="V13" s="57"/>
      <c r="W13" s="57">
        <v>7.3767436504119085E-2</v>
      </c>
      <c r="X13" s="57"/>
      <c r="Y13" s="57"/>
      <c r="Z13" s="59">
        <f t="shared" si="5"/>
        <v>7.3767436504119085E-2</v>
      </c>
      <c r="AA13" s="57"/>
      <c r="AB13" s="57"/>
      <c r="AC13" s="57"/>
      <c r="AD13" s="57"/>
      <c r="AE13" s="57">
        <v>2.0984674740952738E-2</v>
      </c>
      <c r="AF13" s="57">
        <v>13.757172270943498</v>
      </c>
      <c r="AG13" s="59">
        <f t="shared" si="6"/>
        <v>13.778156945684451</v>
      </c>
      <c r="AH13" s="58">
        <f t="shared" si="0"/>
        <v>4628.0262537093386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182882.21960344558</v>
      </c>
      <c r="E14" s="87">
        <f t="shared" ref="E14:AH14" si="8">E12+E13</f>
        <v>0</v>
      </c>
      <c r="F14" s="87">
        <f t="shared" si="8"/>
        <v>395.57908647967054</v>
      </c>
      <c r="G14" s="87">
        <f t="shared" si="8"/>
        <v>183277.79868992526</v>
      </c>
      <c r="H14" s="87">
        <f t="shared" si="8"/>
        <v>4172.4249533108614</v>
      </c>
      <c r="I14" s="87">
        <f t="shared" si="8"/>
        <v>194533.31431841248</v>
      </c>
      <c r="J14" s="87">
        <f t="shared" si="8"/>
        <v>0</v>
      </c>
      <c r="K14" s="87">
        <f t="shared" si="8"/>
        <v>0.1859309248112366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8.6631349338470578</v>
      </c>
      <c r="P14" s="87">
        <f t="shared" si="8"/>
        <v>8.8490658586582942</v>
      </c>
      <c r="Q14" s="87">
        <f t="shared" si="8"/>
        <v>35.635234172529849</v>
      </c>
      <c r="R14" s="87">
        <f t="shared" si="8"/>
        <v>63.821753715915243</v>
      </c>
      <c r="S14" s="87">
        <f t="shared" si="8"/>
        <v>165.20739990381659</v>
      </c>
      <c r="T14" s="87">
        <f t="shared" si="8"/>
        <v>264.66438779226166</v>
      </c>
      <c r="U14" s="87">
        <f t="shared" si="8"/>
        <v>2.2846543254387366</v>
      </c>
      <c r="V14" s="87">
        <f t="shared" si="8"/>
        <v>0</v>
      </c>
      <c r="W14" s="87">
        <f t="shared" si="8"/>
        <v>0.48253328588477928</v>
      </c>
      <c r="X14" s="87">
        <f t="shared" si="8"/>
        <v>0</v>
      </c>
      <c r="Y14" s="87">
        <f t="shared" si="8"/>
        <v>0</v>
      </c>
      <c r="Z14" s="87">
        <f t="shared" si="8"/>
        <v>2.7671876113235161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0.65816089547090895</v>
      </c>
      <c r="AF14" s="87">
        <f t="shared" si="8"/>
        <v>371.1064209958376</v>
      </c>
      <c r="AG14" s="87">
        <f t="shared" si="8"/>
        <v>371.76458189130847</v>
      </c>
      <c r="AH14" s="87">
        <f t="shared" si="8"/>
        <v>195181.35954156602</v>
      </c>
      <c r="AI14" s="2"/>
    </row>
    <row r="15" spans="1:35" ht="16.5" customHeight="1" x14ac:dyDescent="0.25">
      <c r="A15" s="133"/>
      <c r="B15" s="162" t="s">
        <v>83</v>
      </c>
      <c r="C15" s="29" t="s">
        <v>16</v>
      </c>
      <c r="D15" s="57">
        <v>2.2080037012387108</v>
      </c>
      <c r="E15" s="57"/>
      <c r="F15" s="57"/>
      <c r="G15" s="58">
        <f t="shared" si="1"/>
        <v>2.2080037012387108</v>
      </c>
      <c r="H15" s="57"/>
      <c r="I15" s="59">
        <f t="shared" si="2"/>
        <v>2.2080037012387108</v>
      </c>
      <c r="J15" s="57">
        <v>380.0096473917809</v>
      </c>
      <c r="K15" s="57"/>
      <c r="L15" s="57"/>
      <c r="M15" s="57"/>
      <c r="N15" s="57"/>
      <c r="O15" s="57"/>
      <c r="P15" s="59">
        <f t="shared" si="3"/>
        <v>380.0096473917809</v>
      </c>
      <c r="Q15" s="57">
        <v>1.2904906653287891</v>
      </c>
      <c r="R15" s="57">
        <v>1.5350303078157876</v>
      </c>
      <c r="S15" s="57">
        <v>3.2108074633447119</v>
      </c>
      <c r="T15" s="59">
        <f t="shared" si="4"/>
        <v>6.0363284364892884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>
        <v>1.0910918687889981</v>
      </c>
      <c r="AG15" s="59">
        <f t="shared" si="6"/>
        <v>1.0910918687889981</v>
      </c>
      <c r="AH15" s="58">
        <f t="shared" si="0"/>
        <v>389.34507139829793</v>
      </c>
      <c r="AI15" s="2"/>
    </row>
    <row r="16" spans="1:35" x14ac:dyDescent="0.25">
      <c r="A16" s="133"/>
      <c r="B16" s="174"/>
      <c r="C16" s="29" t="s">
        <v>17</v>
      </c>
      <c r="D16" s="57">
        <v>12.228600459877507</v>
      </c>
      <c r="E16" s="57"/>
      <c r="F16" s="57"/>
      <c r="G16" s="58">
        <f t="shared" si="1"/>
        <v>12.228600459877507</v>
      </c>
      <c r="H16" s="57"/>
      <c r="I16" s="59">
        <f t="shared" si="2"/>
        <v>12.228600459877507</v>
      </c>
      <c r="J16" s="57"/>
      <c r="K16" s="57">
        <v>1491.1094474047077</v>
      </c>
      <c r="L16" s="57"/>
      <c r="M16" s="57"/>
      <c r="N16" s="57"/>
      <c r="O16" s="57"/>
      <c r="P16" s="59">
        <f t="shared" si="3"/>
        <v>1491.1094474047077</v>
      </c>
      <c r="Q16" s="57">
        <v>5.2173407096344319E-2</v>
      </c>
      <c r="R16" s="57">
        <v>4.4010420861061453E-2</v>
      </c>
      <c r="S16" s="57">
        <v>0.38252279676161405</v>
      </c>
      <c r="T16" s="59">
        <f t="shared" si="4"/>
        <v>0.47870662471901981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>
        <v>1.3057916961681808</v>
      </c>
      <c r="AG16" s="59">
        <f t="shared" si="6"/>
        <v>1.3057916961681808</v>
      </c>
      <c r="AH16" s="58">
        <f t="shared" si="0"/>
        <v>1505.1225461854724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</row>
    <row r="20" spans="1:35" x14ac:dyDescent="0.25">
      <c r="A20" s="133"/>
      <c r="B20" s="174"/>
      <c r="C20" s="29" t="s">
        <v>21</v>
      </c>
      <c r="D20" s="57">
        <v>530.47002400855774</v>
      </c>
      <c r="E20" s="57"/>
      <c r="F20" s="57">
        <v>5.0459755444029044</v>
      </c>
      <c r="G20" s="58">
        <f t="shared" si="1"/>
        <v>535.51599955296069</v>
      </c>
      <c r="H20" s="57">
        <v>0.95806120717419918</v>
      </c>
      <c r="I20" s="59">
        <f t="shared" si="2"/>
        <v>536.47406076013488</v>
      </c>
      <c r="J20" s="57"/>
      <c r="K20" s="57"/>
      <c r="L20" s="57"/>
      <c r="M20" s="57"/>
      <c r="N20" s="57"/>
      <c r="O20" s="57">
        <v>22972.993420852952</v>
      </c>
      <c r="P20" s="59">
        <f t="shared" si="3"/>
        <v>22972.993420852952</v>
      </c>
      <c r="Q20" s="57">
        <v>34.877804428129991</v>
      </c>
      <c r="R20" s="57">
        <v>13.146070781772625</v>
      </c>
      <c r="S20" s="57">
        <v>84.480753484659559</v>
      </c>
      <c r="T20" s="59">
        <f t="shared" si="4"/>
        <v>132.50462869456217</v>
      </c>
      <c r="U20" s="57"/>
      <c r="V20" s="57"/>
      <c r="W20" s="57">
        <v>1.0645287977470059</v>
      </c>
      <c r="X20" s="57"/>
      <c r="Y20" s="57"/>
      <c r="Z20" s="59">
        <f t="shared" si="5"/>
        <v>1.0645287977470059</v>
      </c>
      <c r="AA20" s="57"/>
      <c r="AB20" s="57"/>
      <c r="AC20" s="57"/>
      <c r="AD20" s="57"/>
      <c r="AE20" s="57">
        <v>0.58495042078934145</v>
      </c>
      <c r="AF20" s="57">
        <v>58.457766781087464</v>
      </c>
      <c r="AG20" s="59">
        <f t="shared" si="6"/>
        <v>59.042717201876805</v>
      </c>
      <c r="AH20" s="58">
        <f t="shared" si="0"/>
        <v>23702.079356307273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544.90662816967392</v>
      </c>
      <c r="E21" s="88">
        <f t="shared" ref="E21:Z21" si="9">SUM(E15:E20)</f>
        <v>0</v>
      </c>
      <c r="F21" s="88">
        <f t="shared" si="9"/>
        <v>5.0459755444029044</v>
      </c>
      <c r="G21" s="88">
        <f t="shared" si="9"/>
        <v>549.95260371407687</v>
      </c>
      <c r="H21" s="88">
        <f t="shared" si="9"/>
        <v>0.95806120717419918</v>
      </c>
      <c r="I21" s="88">
        <f t="shared" si="9"/>
        <v>550.91066492125105</v>
      </c>
      <c r="J21" s="88">
        <f t="shared" si="9"/>
        <v>380.0096473917809</v>
      </c>
      <c r="K21" s="88">
        <f t="shared" si="9"/>
        <v>1491.1094474047077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22972.993420852952</v>
      </c>
      <c r="P21" s="88">
        <f t="shared" si="9"/>
        <v>24844.112515649442</v>
      </c>
      <c r="Q21" s="88">
        <f t="shared" si="9"/>
        <v>36.220468500555121</v>
      </c>
      <c r="R21" s="88">
        <f t="shared" si="9"/>
        <v>14.725111510449475</v>
      </c>
      <c r="S21" s="88">
        <f t="shared" si="9"/>
        <v>88.074083744765886</v>
      </c>
      <c r="T21" s="88">
        <f t="shared" si="9"/>
        <v>139.01966375577047</v>
      </c>
      <c r="U21" s="88">
        <f t="shared" si="9"/>
        <v>0</v>
      </c>
      <c r="V21" s="88">
        <f t="shared" si="9"/>
        <v>0</v>
      </c>
      <c r="W21" s="88">
        <f t="shared" si="9"/>
        <v>1.0645287977470059</v>
      </c>
      <c r="X21" s="88">
        <f t="shared" si="9"/>
        <v>0</v>
      </c>
      <c r="Y21" s="88">
        <f t="shared" si="9"/>
        <v>0</v>
      </c>
      <c r="Z21" s="88">
        <f t="shared" si="9"/>
        <v>1.0645287977470059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0.58495042078934145</v>
      </c>
      <c r="AF21" s="88">
        <f t="shared" si="10"/>
        <v>60.854650346044643</v>
      </c>
      <c r="AG21" s="88">
        <f t="shared" si="10"/>
        <v>61.439600766833983</v>
      </c>
      <c r="AH21" s="88">
        <f t="shared" si="10"/>
        <v>25596.546973891043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>
        <v>1.1695659200023221</v>
      </c>
      <c r="G22" s="58">
        <f t="shared" si="1"/>
        <v>1.1695659200023221</v>
      </c>
      <c r="H22" s="57"/>
      <c r="I22" s="59">
        <f t="shared" si="2"/>
        <v>1.1695659200023221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388.5032035320412</v>
      </c>
      <c r="R22" s="57">
        <v>0.51730564834004378</v>
      </c>
      <c r="S22" s="57">
        <v>0.74018892111166945</v>
      </c>
      <c r="T22" s="59">
        <f t="shared" si="4"/>
        <v>389.76069810149289</v>
      </c>
      <c r="U22" s="57">
        <v>1.9583988442323275</v>
      </c>
      <c r="V22" s="57"/>
      <c r="W22" s="57"/>
      <c r="X22" s="57"/>
      <c r="Y22" s="57"/>
      <c r="Z22" s="59">
        <f t="shared" si="5"/>
        <v>1.9583988442323275</v>
      </c>
      <c r="AA22" s="57"/>
      <c r="AB22" s="57"/>
      <c r="AC22" s="57"/>
      <c r="AD22" s="57"/>
      <c r="AE22" s="57"/>
      <c r="AF22" s="57">
        <v>0.9345855319631764</v>
      </c>
      <c r="AG22" s="59">
        <f t="shared" si="6"/>
        <v>0.9345855319631764</v>
      </c>
      <c r="AH22" s="58">
        <f t="shared" si="0"/>
        <v>393.82324839769069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3110.6207463714754</v>
      </c>
      <c r="S23" s="57">
        <v>0.10422478363680934</v>
      </c>
      <c r="T23" s="59">
        <f t="shared" si="4"/>
        <v>3110.7249711551121</v>
      </c>
      <c r="U23" s="57"/>
      <c r="V23" s="57"/>
      <c r="W23" s="57">
        <v>4.5026383077339534E-2</v>
      </c>
      <c r="X23" s="57"/>
      <c r="Y23" s="57"/>
      <c r="Z23" s="59">
        <f t="shared" si="5"/>
        <v>4.5026383077339534E-2</v>
      </c>
      <c r="AA23" s="57"/>
      <c r="AB23" s="57"/>
      <c r="AC23" s="57"/>
      <c r="AD23" s="57"/>
      <c r="AE23" s="57"/>
      <c r="AF23" s="57">
        <v>0.23951961131386876</v>
      </c>
      <c r="AG23" s="59">
        <f t="shared" si="6"/>
        <v>0.23951961131386876</v>
      </c>
      <c r="AH23" s="58">
        <f t="shared" si="0"/>
        <v>3111.0095171495032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>
        <v>0.10826045917229657</v>
      </c>
      <c r="R24" s="57">
        <v>4.5639090556854701E-2</v>
      </c>
      <c r="S24" s="57">
        <v>1791.265002052417</v>
      </c>
      <c r="T24" s="59">
        <f t="shared" si="4"/>
        <v>1791.4189016021462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>
        <v>0.42929537838362924</v>
      </c>
      <c r="AG24" s="59">
        <f t="shared" si="6"/>
        <v>0.42929537838362924</v>
      </c>
      <c r="AH24" s="58">
        <f t="shared" si="0"/>
        <v>1791.8481969805298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1.1695659200023221</v>
      </c>
      <c r="G25" s="91">
        <f t="shared" si="11"/>
        <v>1.1695659200023221</v>
      </c>
      <c r="H25" s="91">
        <f t="shared" si="11"/>
        <v>0</v>
      </c>
      <c r="I25" s="91">
        <f t="shared" si="11"/>
        <v>1.1695659200023221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388.6114639912135</v>
      </c>
      <c r="R25" s="91">
        <f t="shared" si="11"/>
        <v>3111.1836911103724</v>
      </c>
      <c r="S25" s="91">
        <f t="shared" si="11"/>
        <v>1792.1094157571654</v>
      </c>
      <c r="T25" s="91">
        <f t="shared" si="11"/>
        <v>5291.904570858751</v>
      </c>
      <c r="U25" s="91">
        <f t="shared" si="11"/>
        <v>1.9583988442323275</v>
      </c>
      <c r="V25" s="91">
        <f t="shared" si="11"/>
        <v>0</v>
      </c>
      <c r="W25" s="91">
        <f t="shared" si="11"/>
        <v>4.5026383077339534E-2</v>
      </c>
      <c r="X25" s="91">
        <f t="shared" si="11"/>
        <v>0</v>
      </c>
      <c r="Y25" s="91">
        <f t="shared" si="11"/>
        <v>0</v>
      </c>
      <c r="Z25" s="91">
        <f t="shared" si="11"/>
        <v>2.0034252273096671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1.6034005216606744</v>
      </c>
      <c r="AG25" s="91">
        <f t="shared" si="11"/>
        <v>1.6034005216606744</v>
      </c>
      <c r="AH25" s="91">
        <f t="shared" si="11"/>
        <v>5296.6809625277238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5.224339758377881</v>
      </c>
      <c r="E26" s="57"/>
      <c r="F26" s="57"/>
      <c r="G26" s="58">
        <f t="shared" si="1"/>
        <v>5.224339758377881</v>
      </c>
      <c r="H26" s="57"/>
      <c r="I26" s="59">
        <f t="shared" si="2"/>
        <v>5.224339758377881</v>
      </c>
      <c r="J26" s="57"/>
      <c r="K26" s="57"/>
      <c r="L26" s="57"/>
      <c r="M26" s="57"/>
      <c r="N26" s="57"/>
      <c r="O26" s="57"/>
      <c r="P26" s="59">
        <f t="shared" si="3"/>
        <v>0</v>
      </c>
      <c r="Q26" s="57">
        <v>12.423987248186105</v>
      </c>
      <c r="R26" s="57">
        <v>0.25664072076059002</v>
      </c>
      <c r="S26" s="57">
        <v>1.9627106325137771</v>
      </c>
      <c r="T26" s="59">
        <f t="shared" si="4"/>
        <v>14.643338601460473</v>
      </c>
      <c r="U26" s="57">
        <v>67917.495162702646</v>
      </c>
      <c r="V26" s="57"/>
      <c r="W26" s="57">
        <v>6.10013944275775</v>
      </c>
      <c r="X26" s="57">
        <v>0.44151963323620158</v>
      </c>
      <c r="Y26" s="57"/>
      <c r="Z26" s="59">
        <f t="shared" si="5"/>
        <v>67924.036821778645</v>
      </c>
      <c r="AA26" s="57"/>
      <c r="AB26" s="57"/>
      <c r="AC26" s="57"/>
      <c r="AD26" s="57"/>
      <c r="AE26" s="57"/>
      <c r="AF26" s="57">
        <v>29.668189539702915</v>
      </c>
      <c r="AG26" s="59">
        <f t="shared" si="6"/>
        <v>29.668189539702915</v>
      </c>
      <c r="AH26" s="58">
        <f t="shared" si="0"/>
        <v>67973.572689678185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9.6196817686234712E-2</v>
      </c>
      <c r="W27" s="57"/>
      <c r="X27" s="57"/>
      <c r="Y27" s="57"/>
      <c r="Z27" s="59">
        <f t="shared" si="5"/>
        <v>9.6196817686234712E-2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9.6196817686234712E-2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71.725993006157978</v>
      </c>
      <c r="X28" s="57"/>
      <c r="Y28" s="57"/>
      <c r="Z28" s="59">
        <f t="shared" si="5"/>
        <v>71.725993006157978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71.725993006157978</v>
      </c>
      <c r="AI28" s="2"/>
    </row>
    <row r="29" spans="1:35" x14ac:dyDescent="0.25">
      <c r="A29" s="133"/>
      <c r="B29" s="169"/>
      <c r="C29" s="33" t="s">
        <v>28</v>
      </c>
      <c r="D29" s="57">
        <v>1.7862967800740805</v>
      </c>
      <c r="E29" s="57"/>
      <c r="F29" s="57"/>
      <c r="G29" s="58">
        <f t="shared" si="1"/>
        <v>1.7862967800740805</v>
      </c>
      <c r="H29" s="57"/>
      <c r="I29" s="59">
        <f t="shared" si="2"/>
        <v>1.7862967800740805</v>
      </c>
      <c r="J29" s="57"/>
      <c r="K29" s="57"/>
      <c r="L29" s="57"/>
      <c r="M29" s="57"/>
      <c r="N29" s="57"/>
      <c r="O29" s="57"/>
      <c r="P29" s="59">
        <f t="shared" si="3"/>
        <v>0</v>
      </c>
      <c r="Q29" s="57">
        <v>0.99478765730009822</v>
      </c>
      <c r="R29" s="57"/>
      <c r="S29" s="57">
        <v>9.767860225154914</v>
      </c>
      <c r="T29" s="59">
        <f t="shared" si="4"/>
        <v>10.762647882455012</v>
      </c>
      <c r="U29" s="57"/>
      <c r="V29" s="57"/>
      <c r="W29" s="57">
        <v>8.1936140336136134</v>
      </c>
      <c r="X29" s="57">
        <v>12605.109635008324</v>
      </c>
      <c r="Y29" s="57"/>
      <c r="Z29" s="59">
        <f t="shared" si="5"/>
        <v>12613.303249041937</v>
      </c>
      <c r="AA29" s="57"/>
      <c r="AB29" s="57"/>
      <c r="AC29" s="57"/>
      <c r="AD29" s="57"/>
      <c r="AE29" s="57"/>
      <c r="AF29" s="57">
        <v>11.373313638479949</v>
      </c>
      <c r="AG29" s="59">
        <f t="shared" si="6"/>
        <v>11.373313638479949</v>
      </c>
      <c r="AH29" s="58">
        <f t="shared" si="0"/>
        <v>12637.225507342946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7.010636538451962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7.010636538451962</v>
      </c>
      <c r="H31" s="92">
        <f t="shared" si="12"/>
        <v>0</v>
      </c>
      <c r="I31" s="92">
        <f t="shared" si="12"/>
        <v>7.010636538451962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13.418774905486202</v>
      </c>
      <c r="R31" s="92">
        <f t="shared" si="12"/>
        <v>0.25664072076059002</v>
      </c>
      <c r="S31" s="92">
        <f t="shared" si="12"/>
        <v>11.730570857668692</v>
      </c>
      <c r="T31" s="92">
        <f t="shared" si="12"/>
        <v>25.405986483915484</v>
      </c>
      <c r="U31" s="92">
        <f t="shared" si="12"/>
        <v>67917.495162702646</v>
      </c>
      <c r="V31" s="92">
        <f t="shared" si="12"/>
        <v>9.6196817686234712E-2</v>
      </c>
      <c r="W31" s="92">
        <f t="shared" si="12"/>
        <v>86.019746482529342</v>
      </c>
      <c r="X31" s="92">
        <f t="shared" si="12"/>
        <v>12605.55115464156</v>
      </c>
      <c r="Y31" s="92">
        <f t="shared" si="12"/>
        <v>0</v>
      </c>
      <c r="Z31" s="92">
        <f t="shared" si="12"/>
        <v>80609.162260644429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41.041503178182865</v>
      </c>
      <c r="AG31" s="92">
        <f t="shared" si="12"/>
        <v>41.041503178182865</v>
      </c>
      <c r="AH31" s="92">
        <f t="shared" si="12"/>
        <v>80682.620386844967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1.6097595388789485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1.6097595388789485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>
        <v>0.18093387449082274</v>
      </c>
      <c r="E36" s="57"/>
      <c r="F36" s="57"/>
      <c r="G36" s="58">
        <f t="shared" si="1"/>
        <v>0.18093387449082274</v>
      </c>
      <c r="H36" s="57"/>
      <c r="I36" s="59">
        <f t="shared" si="2"/>
        <v>0.18093387449082274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3202.9548561589113</v>
      </c>
      <c r="AF36" s="57">
        <v>12.802184714100779</v>
      </c>
      <c r="AG36" s="59">
        <f t="shared" si="6"/>
        <v>3215.7570408730121</v>
      </c>
      <c r="AH36" s="58">
        <f t="shared" si="0"/>
        <v>3215.9379747475027</v>
      </c>
      <c r="AI36" s="2"/>
    </row>
    <row r="37" spans="1:35" x14ac:dyDescent="0.25">
      <c r="A37" s="133"/>
      <c r="B37" s="172"/>
      <c r="C37" s="37" t="s">
        <v>36</v>
      </c>
      <c r="D37" s="57">
        <v>128.92036203478528</v>
      </c>
      <c r="E37" s="57"/>
      <c r="F37" s="57">
        <v>7.7462920964498472E-2</v>
      </c>
      <c r="G37" s="58">
        <f t="shared" si="1"/>
        <v>128.99782495574979</v>
      </c>
      <c r="H37" s="57">
        <v>0.10535067158165695</v>
      </c>
      <c r="I37" s="59">
        <f t="shared" si="2"/>
        <v>129.10317562733144</v>
      </c>
      <c r="J37" s="57"/>
      <c r="K37" s="57"/>
      <c r="L37" s="57"/>
      <c r="M37" s="57"/>
      <c r="N37" s="57"/>
      <c r="O37" s="57">
        <v>1.3021534551255531</v>
      </c>
      <c r="P37" s="59">
        <f t="shared" si="3"/>
        <v>1.3021534551255531</v>
      </c>
      <c r="Q37" s="57">
        <v>0.15447362513951415</v>
      </c>
      <c r="R37" s="57">
        <v>0.23733778058755162</v>
      </c>
      <c r="S37" s="57">
        <v>0.23794200335440491</v>
      </c>
      <c r="T37" s="59">
        <f t="shared" si="4"/>
        <v>0.62975340908147071</v>
      </c>
      <c r="U37" s="57">
        <v>0.483684556583315</v>
      </c>
      <c r="V37" s="57"/>
      <c r="W37" s="57"/>
      <c r="X37" s="57">
        <v>1.2545523722083027</v>
      </c>
      <c r="Y37" s="57"/>
      <c r="Z37" s="59">
        <f t="shared" si="5"/>
        <v>1.7382369287916177</v>
      </c>
      <c r="AA37" s="57"/>
      <c r="AB37" s="57"/>
      <c r="AC37" s="57"/>
      <c r="AD37" s="57"/>
      <c r="AE37" s="57">
        <v>0.54435394041620622</v>
      </c>
      <c r="AF37" s="57">
        <v>5227.0174037730931</v>
      </c>
      <c r="AG37" s="59">
        <f t="shared" si="6"/>
        <v>5227.561757713509</v>
      </c>
      <c r="AH37" s="58">
        <f t="shared" si="0"/>
        <v>5360.3350771338391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129.1012959092761</v>
      </c>
      <c r="E38" s="93">
        <f t="shared" ref="E38:P38" si="13">SUM(E34:E37)</f>
        <v>0</v>
      </c>
      <c r="F38" s="93">
        <f t="shared" si="13"/>
        <v>7.7462920964498472E-2</v>
      </c>
      <c r="G38" s="93">
        <f t="shared" si="13"/>
        <v>129.17875883024061</v>
      </c>
      <c r="H38" s="93">
        <f t="shared" si="13"/>
        <v>0.10535067158165695</v>
      </c>
      <c r="I38" s="93">
        <f t="shared" si="13"/>
        <v>129.28410950182226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1.3021534551255531</v>
      </c>
      <c r="P38" s="93">
        <f t="shared" si="13"/>
        <v>1.3021534551255531</v>
      </c>
      <c r="Q38" s="93">
        <f>SUM(Q34:Q37)</f>
        <v>0.15447362513951415</v>
      </c>
      <c r="R38" s="93">
        <f t="shared" ref="R38:AH38" si="14">SUM(R34:R37)</f>
        <v>0.23733778058755162</v>
      </c>
      <c r="S38" s="93">
        <f t="shared" si="14"/>
        <v>0.23794200335440491</v>
      </c>
      <c r="T38" s="93">
        <f t="shared" si="14"/>
        <v>0.62975340908147071</v>
      </c>
      <c r="U38" s="93">
        <f t="shared" si="14"/>
        <v>0.483684556583315</v>
      </c>
      <c r="V38" s="93">
        <f t="shared" si="14"/>
        <v>0</v>
      </c>
      <c r="W38" s="93">
        <f t="shared" si="14"/>
        <v>0</v>
      </c>
      <c r="X38" s="93">
        <f t="shared" si="14"/>
        <v>1.2545523722083027</v>
      </c>
      <c r="Y38" s="93">
        <f t="shared" si="14"/>
        <v>0</v>
      </c>
      <c r="Z38" s="93">
        <f t="shared" si="14"/>
        <v>1.7382369287916177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3203.4992100993277</v>
      </c>
      <c r="AF38" s="93">
        <f t="shared" si="14"/>
        <v>5239.8195884871939</v>
      </c>
      <c r="AG38" s="93">
        <f t="shared" si="14"/>
        <v>8443.3187985865206</v>
      </c>
      <c r="AH38" s="98">
        <f t="shared" si="14"/>
        <v>8576.2730518813423</v>
      </c>
      <c r="AI38" s="2"/>
    </row>
    <row r="39" spans="1:35" x14ac:dyDescent="0.25">
      <c r="A39" s="133"/>
      <c r="B39" s="148" t="s">
        <v>37</v>
      </c>
      <c r="C39" s="149"/>
      <c r="D39" s="61">
        <v>183563.23816406296</v>
      </c>
      <c r="E39" s="61"/>
      <c r="F39" s="61">
        <v>401.87209086504026</v>
      </c>
      <c r="G39" s="58">
        <f t="shared" si="1"/>
        <v>183965.110254928</v>
      </c>
      <c r="H39" s="61">
        <v>4173.488365189618</v>
      </c>
      <c r="I39" s="59">
        <f t="shared" si="2"/>
        <v>188138.59862011761</v>
      </c>
      <c r="J39" s="61">
        <v>380.0096473917809</v>
      </c>
      <c r="K39" s="61">
        <v>1491.2953783295188</v>
      </c>
      <c r="L39" s="61"/>
      <c r="M39" s="61"/>
      <c r="N39" s="61"/>
      <c r="O39" s="61">
        <v>22982.958709241928</v>
      </c>
      <c r="P39" s="59">
        <f t="shared" si="3"/>
        <v>24854.263734963228</v>
      </c>
      <c r="Q39" s="61">
        <v>474.04041519492421</v>
      </c>
      <c r="R39" s="61">
        <v>3190.2245348380852</v>
      </c>
      <c r="S39" s="61">
        <v>2057.359412266771</v>
      </c>
      <c r="T39" s="59">
        <f t="shared" si="4"/>
        <v>5721.6243622997808</v>
      </c>
      <c r="U39" s="61">
        <v>67922.221900428907</v>
      </c>
      <c r="V39" s="61">
        <v>9.6196817686234712E-2</v>
      </c>
      <c r="W39" s="61">
        <v>87.611834949238457</v>
      </c>
      <c r="X39" s="61">
        <v>12606.805707013767</v>
      </c>
      <c r="Y39" s="61"/>
      <c r="Z39" s="59">
        <f t="shared" si="5"/>
        <v>80616.735639209597</v>
      </c>
      <c r="AA39" s="61">
        <v>1.6097595388789485</v>
      </c>
      <c r="AB39" s="61"/>
      <c r="AC39" s="61"/>
      <c r="AD39" s="61"/>
      <c r="AE39" s="61">
        <v>3204.7423214155883</v>
      </c>
      <c r="AF39" s="61">
        <v>5714.4255635289201</v>
      </c>
      <c r="AG39" s="59">
        <f t="shared" si="6"/>
        <v>8919.1678849445088</v>
      </c>
      <c r="AH39" s="58">
        <f>AG39+AA39+AB39+Z39+T39+P39+I39</f>
        <v>308252.00000107358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20">
    <mergeCell ref="A3:T3"/>
    <mergeCell ref="U3:AH3"/>
    <mergeCell ref="A4:C8"/>
    <mergeCell ref="U7:Z7"/>
    <mergeCell ref="Q7:T7"/>
    <mergeCell ref="J7:P7"/>
    <mergeCell ref="D7:I7"/>
    <mergeCell ref="D4:T5"/>
    <mergeCell ref="D6:T6"/>
    <mergeCell ref="U4:AH5"/>
    <mergeCell ref="U6:AH6"/>
    <mergeCell ref="AH7:AH8"/>
    <mergeCell ref="AC7:AG7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</sheetPr>
  <dimension ref="A1:AJ42"/>
  <sheetViews>
    <sheetView showZeros="0" view="pageLayout" topLeftCell="G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1.85546875" style="1" customWidth="1"/>
    <col min="3" max="3" width="28.28515625" style="1" customWidth="1"/>
    <col min="4" max="6" width="6.85546875" style="1" customWidth="1"/>
    <col min="7" max="8" width="7.140625" style="1" customWidth="1"/>
    <col min="9" max="9" width="8.85546875" style="1" customWidth="1"/>
    <col min="10" max="10" width="6.5703125" style="1" customWidth="1"/>
    <col min="11" max="11" width="6.85546875" style="1" customWidth="1"/>
    <col min="12" max="12" width="6" style="1" customWidth="1"/>
    <col min="13" max="15" width="6.42578125" style="1" customWidth="1"/>
    <col min="16" max="16" width="8.85546875" style="1" customWidth="1"/>
    <col min="17" max="17" width="6.5703125" style="1" customWidth="1"/>
    <col min="18" max="19" width="6.7109375" style="1" customWidth="1"/>
    <col min="20" max="20" width="9" style="1" customWidth="1"/>
    <col min="21" max="21" width="8.42578125" style="1" customWidth="1"/>
    <col min="22" max="22" width="8" style="1" customWidth="1"/>
    <col min="23" max="23" width="8" style="1" bestFit="1" customWidth="1"/>
    <col min="24" max="24" width="8" style="1" customWidth="1"/>
    <col min="25" max="25" width="8" style="1" bestFit="1" customWidth="1"/>
    <col min="26" max="27" width="9.42578125" style="1" customWidth="1"/>
    <col min="28" max="28" width="9.28515625" style="1" customWidth="1"/>
    <col min="29" max="29" width="8.5703125" style="1" customWidth="1"/>
    <col min="30" max="30" width="8.7109375" style="1" customWidth="1"/>
    <col min="31" max="31" width="8.28515625" style="1" customWidth="1"/>
    <col min="32" max="32" width="8.7109375" style="1" customWidth="1"/>
    <col min="33" max="33" width="9.1406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53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53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171227.16309651919</v>
      </c>
      <c r="E9" s="57"/>
      <c r="F9" s="57">
        <v>571.56780324146928</v>
      </c>
      <c r="G9" s="58">
        <f>SUM(D9:F9)</f>
        <v>171798.73089976065</v>
      </c>
      <c r="H9" s="57">
        <v>12762.745517481562</v>
      </c>
      <c r="I9" s="59">
        <f>SUM(G9:H9)</f>
        <v>184561.4764172422</v>
      </c>
      <c r="J9" s="57">
        <v>44.660431743025306</v>
      </c>
      <c r="K9" s="57">
        <v>91.480189932834548</v>
      </c>
      <c r="L9" s="57"/>
      <c r="M9" s="57">
        <v>1.1044019962781872</v>
      </c>
      <c r="N9" s="57">
        <v>1.1498000297781816</v>
      </c>
      <c r="O9" s="57">
        <v>873.15143719150569</v>
      </c>
      <c r="P9" s="59">
        <f>SUM(J9:O9)</f>
        <v>1011.546260893422</v>
      </c>
      <c r="Q9" s="57">
        <v>13.91049295410324</v>
      </c>
      <c r="R9" s="57">
        <v>3.6200278945905526</v>
      </c>
      <c r="S9" s="57">
        <v>36.987726499803706</v>
      </c>
      <c r="T9" s="59">
        <f>SUM(Q9:S9)</f>
        <v>54.518247348497496</v>
      </c>
      <c r="U9" s="57">
        <v>1.9435673429261537</v>
      </c>
      <c r="V9" s="57"/>
      <c r="W9" s="57"/>
      <c r="X9" s="57">
        <v>236.07171373386549</v>
      </c>
      <c r="Y9" s="57"/>
      <c r="Z9" s="59">
        <f>SUM(U9:Y9)</f>
        <v>238.01528107679164</v>
      </c>
      <c r="AA9" s="57"/>
      <c r="AB9" s="57"/>
      <c r="AC9" s="57">
        <v>9.1205253175213201</v>
      </c>
      <c r="AD9" s="57">
        <v>1.1332672901192873</v>
      </c>
      <c r="AE9" s="57">
        <v>0.31106481381998585</v>
      </c>
      <c r="AF9" s="57">
        <v>78.87672361861442</v>
      </c>
      <c r="AG9" s="59">
        <f>SUM(AC9:AF9)</f>
        <v>89.441581040075008</v>
      </c>
      <c r="AH9" s="58">
        <f t="shared" ref="AH9:AH39" si="0">AG9+AB9+AA9+Z9+T9+P9+I9</f>
        <v>185954.99778760099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206.1296848958325</v>
      </c>
      <c r="E11" s="57"/>
      <c r="F11" s="57">
        <v>5203.8992689354691</v>
      </c>
      <c r="G11" s="58">
        <f t="shared" si="1"/>
        <v>5410.0289538313018</v>
      </c>
      <c r="H11" s="57">
        <v>38.987670886442913</v>
      </c>
      <c r="I11" s="59">
        <v>7421.5986573514901</v>
      </c>
      <c r="J11" s="57">
        <v>0.77104139595890553</v>
      </c>
      <c r="K11" s="57">
        <v>0.38535520165857695</v>
      </c>
      <c r="L11" s="57"/>
      <c r="M11" s="57">
        <v>5.3752346303829225E-2</v>
      </c>
      <c r="N11" s="57">
        <v>2.802317788169351E-2</v>
      </c>
      <c r="O11" s="57">
        <v>25.902121469174677</v>
      </c>
      <c r="P11" s="59">
        <f t="shared" si="3"/>
        <v>27.140293590977681</v>
      </c>
      <c r="Q11" s="57">
        <v>7.9165370274484725E-2</v>
      </c>
      <c r="R11" s="57"/>
      <c r="S11" s="57">
        <v>0.30189050239250848</v>
      </c>
      <c r="T11" s="59">
        <f t="shared" si="4"/>
        <v>0.3810558726669932</v>
      </c>
      <c r="U11" s="57">
        <v>0.22374460451251207</v>
      </c>
      <c r="V11" s="57"/>
      <c r="W11" s="57"/>
      <c r="X11" s="57">
        <v>4.3021494134444493</v>
      </c>
      <c r="Y11" s="57"/>
      <c r="Z11" s="59">
        <f t="shared" si="5"/>
        <v>4.5258940179569613</v>
      </c>
      <c r="AA11" s="57"/>
      <c r="AB11" s="57"/>
      <c r="AC11" s="57"/>
      <c r="AD11" s="57"/>
      <c r="AE11" s="57"/>
      <c r="AF11" s="57">
        <v>0.73197887512342408</v>
      </c>
      <c r="AG11" s="59">
        <f t="shared" si="6"/>
        <v>0.73197887512342408</v>
      </c>
      <c r="AH11" s="58">
        <f t="shared" si="0"/>
        <v>7454.377879708215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171433.29278141502</v>
      </c>
      <c r="E12" s="87">
        <f t="shared" ref="E12:AH12" si="7">SUM(E9:E11)</f>
        <v>0</v>
      </c>
      <c r="F12" s="87">
        <f t="shared" si="7"/>
        <v>5775.467072176938</v>
      </c>
      <c r="G12" s="87">
        <f t="shared" si="7"/>
        <v>177208.75985359194</v>
      </c>
      <c r="H12" s="87">
        <f t="shared" si="7"/>
        <v>12801.733188368005</v>
      </c>
      <c r="I12" s="87">
        <f t="shared" si="7"/>
        <v>191983.07507459368</v>
      </c>
      <c r="J12" s="87">
        <f t="shared" si="7"/>
        <v>45.431473138984209</v>
      </c>
      <c r="K12" s="87">
        <f t="shared" si="7"/>
        <v>91.865545134493132</v>
      </c>
      <c r="L12" s="87">
        <f t="shared" si="7"/>
        <v>0</v>
      </c>
      <c r="M12" s="87">
        <f t="shared" si="7"/>
        <v>1.1581543425820164</v>
      </c>
      <c r="N12" s="87">
        <f t="shared" si="7"/>
        <v>1.1778232076598751</v>
      </c>
      <c r="O12" s="87">
        <f t="shared" si="7"/>
        <v>899.05355866068032</v>
      </c>
      <c r="P12" s="87">
        <f t="shared" si="7"/>
        <v>1038.6865544843997</v>
      </c>
      <c r="Q12" s="87">
        <f t="shared" si="7"/>
        <v>13.989658324377725</v>
      </c>
      <c r="R12" s="87">
        <f t="shared" si="7"/>
        <v>3.6200278945905526</v>
      </c>
      <c r="S12" s="87">
        <f t="shared" si="7"/>
        <v>37.289617002196216</v>
      </c>
      <c r="T12" s="87">
        <f t="shared" si="7"/>
        <v>54.899303221164487</v>
      </c>
      <c r="U12" s="87">
        <f t="shared" si="7"/>
        <v>2.167311947438666</v>
      </c>
      <c r="V12" s="87">
        <f t="shared" si="7"/>
        <v>0</v>
      </c>
      <c r="W12" s="87">
        <f t="shared" si="7"/>
        <v>0</v>
      </c>
      <c r="X12" s="87">
        <f t="shared" si="7"/>
        <v>240.37386314730995</v>
      </c>
      <c r="Y12" s="87">
        <f t="shared" si="7"/>
        <v>0</v>
      </c>
      <c r="Z12" s="87">
        <f t="shared" si="7"/>
        <v>242.54117509474861</v>
      </c>
      <c r="AA12" s="87">
        <f t="shared" si="7"/>
        <v>0</v>
      </c>
      <c r="AB12" s="87">
        <f t="shared" si="7"/>
        <v>0</v>
      </c>
      <c r="AC12" s="87">
        <f t="shared" si="7"/>
        <v>9.1205253175213201</v>
      </c>
      <c r="AD12" s="87">
        <f t="shared" si="7"/>
        <v>1.1332672901192873</v>
      </c>
      <c r="AE12" s="87">
        <f t="shared" si="7"/>
        <v>0.31106481381998585</v>
      </c>
      <c r="AF12" s="87">
        <f t="shared" si="7"/>
        <v>79.608702493737837</v>
      </c>
      <c r="AG12" s="87">
        <f t="shared" si="7"/>
        <v>90.173559915198425</v>
      </c>
      <c r="AH12" s="87">
        <f t="shared" si="7"/>
        <v>193409.37566730921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4066.8768557656817</v>
      </c>
      <c r="E13" s="57"/>
      <c r="F13" s="57">
        <v>9.014219937145862</v>
      </c>
      <c r="G13" s="58">
        <f t="shared" si="1"/>
        <v>4075.8910757028275</v>
      </c>
      <c r="H13" s="57">
        <v>12630.5017026203</v>
      </c>
      <c r="I13" s="59">
        <f t="shared" si="2"/>
        <v>16706.392778323127</v>
      </c>
      <c r="J13" s="57">
        <v>32.644869782386586</v>
      </c>
      <c r="K13" s="57">
        <v>11.407472196809746</v>
      </c>
      <c r="L13" s="57"/>
      <c r="M13" s="57"/>
      <c r="N13" s="57">
        <v>2.8345317460819679E-2</v>
      </c>
      <c r="O13" s="57">
        <v>354.00762161620401</v>
      </c>
      <c r="P13" s="59">
        <f t="shared" si="3"/>
        <v>398.08830891286118</v>
      </c>
      <c r="Q13" s="57">
        <v>4.6892521912573359</v>
      </c>
      <c r="R13" s="57">
        <v>0.66306484647314368</v>
      </c>
      <c r="S13" s="57">
        <v>28.0309869097416</v>
      </c>
      <c r="T13" s="59">
        <f t="shared" si="4"/>
        <v>33.383303947472079</v>
      </c>
      <c r="U13" s="57">
        <v>0.10404578906951414</v>
      </c>
      <c r="V13" s="57"/>
      <c r="W13" s="57"/>
      <c r="X13" s="57">
        <v>51.083557507488834</v>
      </c>
      <c r="Y13" s="57"/>
      <c r="Z13" s="59">
        <f t="shared" si="5"/>
        <v>51.187603296558351</v>
      </c>
      <c r="AA13" s="57"/>
      <c r="AB13" s="57"/>
      <c r="AC13" s="57"/>
      <c r="AD13" s="57"/>
      <c r="AE13" s="57">
        <v>0.79541471150183929</v>
      </c>
      <c r="AF13" s="57">
        <v>6.6901847861924661</v>
      </c>
      <c r="AG13" s="59">
        <f t="shared" si="6"/>
        <v>7.4855994976943059</v>
      </c>
      <c r="AH13" s="58">
        <f t="shared" si="0"/>
        <v>17196.537593977711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175500.16963718069</v>
      </c>
      <c r="E14" s="87">
        <f t="shared" ref="E14:AH14" si="8">E12+E13</f>
        <v>0</v>
      </c>
      <c r="F14" s="87">
        <f t="shared" si="8"/>
        <v>5784.4812921140838</v>
      </c>
      <c r="G14" s="87">
        <f t="shared" si="8"/>
        <v>181284.65092929476</v>
      </c>
      <c r="H14" s="87">
        <f t="shared" si="8"/>
        <v>25432.234890988308</v>
      </c>
      <c r="I14" s="87">
        <f t="shared" si="8"/>
        <v>208689.4678529168</v>
      </c>
      <c r="J14" s="87">
        <f t="shared" si="8"/>
        <v>78.076342921370795</v>
      </c>
      <c r="K14" s="87">
        <f t="shared" si="8"/>
        <v>103.27301733130288</v>
      </c>
      <c r="L14" s="87">
        <f t="shared" si="8"/>
        <v>0</v>
      </c>
      <c r="M14" s="87">
        <f t="shared" si="8"/>
        <v>1.1581543425820164</v>
      </c>
      <c r="N14" s="87">
        <f t="shared" si="8"/>
        <v>1.2061685251206948</v>
      </c>
      <c r="O14" s="87">
        <f t="shared" si="8"/>
        <v>1253.0611802768844</v>
      </c>
      <c r="P14" s="87">
        <f t="shared" si="8"/>
        <v>1436.774863397261</v>
      </c>
      <c r="Q14" s="87">
        <f t="shared" si="8"/>
        <v>18.67891051563506</v>
      </c>
      <c r="R14" s="87">
        <f t="shared" si="8"/>
        <v>4.2830927410636965</v>
      </c>
      <c r="S14" s="87">
        <f t="shared" si="8"/>
        <v>65.320603911937809</v>
      </c>
      <c r="T14" s="87">
        <f t="shared" si="8"/>
        <v>88.282607168636559</v>
      </c>
      <c r="U14" s="87">
        <f t="shared" si="8"/>
        <v>2.2713577365081803</v>
      </c>
      <c r="V14" s="87">
        <f t="shared" si="8"/>
        <v>0</v>
      </c>
      <c r="W14" s="87">
        <f t="shared" si="8"/>
        <v>0</v>
      </c>
      <c r="X14" s="87">
        <f t="shared" si="8"/>
        <v>291.4574206547988</v>
      </c>
      <c r="Y14" s="87">
        <f t="shared" si="8"/>
        <v>0</v>
      </c>
      <c r="Z14" s="87">
        <f t="shared" si="8"/>
        <v>293.72877839130695</v>
      </c>
      <c r="AA14" s="87">
        <f t="shared" si="8"/>
        <v>0</v>
      </c>
      <c r="AB14" s="87">
        <f t="shared" si="8"/>
        <v>0</v>
      </c>
      <c r="AC14" s="87">
        <f t="shared" si="8"/>
        <v>9.1205253175213201</v>
      </c>
      <c r="AD14" s="87">
        <f t="shared" si="8"/>
        <v>1.1332672901192873</v>
      </c>
      <c r="AE14" s="87">
        <f t="shared" si="8"/>
        <v>1.1064795253218251</v>
      </c>
      <c r="AF14" s="87">
        <f t="shared" si="8"/>
        <v>86.298887279930298</v>
      </c>
      <c r="AG14" s="87">
        <f t="shared" si="8"/>
        <v>97.659159412892734</v>
      </c>
      <c r="AH14" s="87">
        <f t="shared" si="8"/>
        <v>210605.91326128691</v>
      </c>
      <c r="AI14" s="2"/>
      <c r="AJ14" s="2"/>
    </row>
    <row r="15" spans="1:36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>
        <v>29.142693754386478</v>
      </c>
      <c r="I15" s="59">
        <f t="shared" si="2"/>
        <v>29.142693754386478</v>
      </c>
      <c r="J15" s="57">
        <v>1191.8334604178369</v>
      </c>
      <c r="K15" s="57"/>
      <c r="L15" s="57"/>
      <c r="M15" s="57"/>
      <c r="N15" s="57"/>
      <c r="O15" s="57">
        <v>10.471929174870178</v>
      </c>
      <c r="P15" s="59">
        <f t="shared" si="3"/>
        <v>1202.3053895927071</v>
      </c>
      <c r="Q15" s="57">
        <v>4.6680989598635515E-2</v>
      </c>
      <c r="R15" s="57"/>
      <c r="S15" s="57">
        <v>0.16207163226884325</v>
      </c>
      <c r="T15" s="59">
        <f t="shared" si="4"/>
        <v>0.20875262186747875</v>
      </c>
      <c r="U15" s="57">
        <v>0.55457933267507031</v>
      </c>
      <c r="V15" s="57"/>
      <c r="W15" s="57"/>
      <c r="X15" s="57">
        <v>1.080563913000967</v>
      </c>
      <c r="Y15" s="57"/>
      <c r="Z15" s="59">
        <f t="shared" si="5"/>
        <v>1.6351432456760373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1233.2919792146372</v>
      </c>
      <c r="AI15" s="2"/>
      <c r="AJ15" s="2"/>
    </row>
    <row r="16" spans="1:36" x14ac:dyDescent="0.25">
      <c r="A16" s="133"/>
      <c r="B16" s="174"/>
      <c r="C16" s="29" t="s">
        <v>17</v>
      </c>
      <c r="D16" s="57">
        <v>65.403435872158056</v>
      </c>
      <c r="E16" s="57"/>
      <c r="F16" s="57">
        <v>0.59949107967406423</v>
      </c>
      <c r="G16" s="58">
        <f t="shared" si="1"/>
        <v>66.002926951832123</v>
      </c>
      <c r="H16" s="57">
        <v>36.00716281200048</v>
      </c>
      <c r="I16" s="59">
        <f t="shared" si="2"/>
        <v>102.01008976383261</v>
      </c>
      <c r="J16" s="57">
        <v>1.6695937646585417</v>
      </c>
      <c r="K16" s="57">
        <v>344.2082315215207</v>
      </c>
      <c r="L16" s="57"/>
      <c r="M16" s="57"/>
      <c r="N16" s="57"/>
      <c r="O16" s="57">
        <v>30.622209070374115</v>
      </c>
      <c r="P16" s="59">
        <f t="shared" si="3"/>
        <v>376.50003435655339</v>
      </c>
      <c r="Q16" s="57"/>
      <c r="R16" s="57"/>
      <c r="S16" s="57"/>
      <c r="T16" s="59">
        <f t="shared" si="4"/>
        <v>0</v>
      </c>
      <c r="U16" s="57">
        <v>1.8766772966725929</v>
      </c>
      <c r="V16" s="57"/>
      <c r="W16" s="57"/>
      <c r="X16" s="57">
        <v>3.1802453673404827</v>
      </c>
      <c r="Y16" s="57"/>
      <c r="Z16" s="59">
        <f t="shared" si="5"/>
        <v>5.0569226640130758</v>
      </c>
      <c r="AA16" s="57"/>
      <c r="AB16" s="57"/>
      <c r="AC16" s="57"/>
      <c r="AD16" s="57"/>
      <c r="AE16" s="57">
        <v>0.96498690893991834</v>
      </c>
      <c r="AF16" s="57">
        <v>0.34112534812453676</v>
      </c>
      <c r="AG16" s="59">
        <f t="shared" si="6"/>
        <v>1.3061122570644552</v>
      </c>
      <c r="AH16" s="58">
        <f t="shared" si="0"/>
        <v>484.87315904146351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>
        <v>33.506870600649819</v>
      </c>
      <c r="N18" s="57"/>
      <c r="O18" s="57"/>
      <c r="P18" s="59">
        <f t="shared" si="3"/>
        <v>33.506870600649819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>
        <v>0.17631485913768966</v>
      </c>
      <c r="AE18" s="57"/>
      <c r="AF18" s="57">
        <v>8.2002294289017036E-2</v>
      </c>
      <c r="AG18" s="59">
        <f t="shared" si="6"/>
        <v>0.25831715342670669</v>
      </c>
      <c r="AH18" s="58">
        <f t="shared" si="0"/>
        <v>33.765187754076528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1.1903040066166317</v>
      </c>
      <c r="O19" s="57"/>
      <c r="P19" s="59">
        <f t="shared" si="3"/>
        <v>1.1903040066166317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1.1903040066166317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38.659842909054746</v>
      </c>
      <c r="E20" s="57"/>
      <c r="F20" s="57">
        <v>4.5246669414367995E-2</v>
      </c>
      <c r="G20" s="58">
        <f t="shared" si="1"/>
        <v>38.705089578469114</v>
      </c>
      <c r="H20" s="57">
        <v>0.75101305111120831</v>
      </c>
      <c r="I20" s="59">
        <f t="shared" si="2"/>
        <v>39.456102629580322</v>
      </c>
      <c r="J20" s="57">
        <v>212.47052653469035</v>
      </c>
      <c r="K20" s="57">
        <v>37.128702572247661</v>
      </c>
      <c r="L20" s="57"/>
      <c r="M20" s="57"/>
      <c r="N20" s="57">
        <v>6.7727210606102817E-2</v>
      </c>
      <c r="O20" s="57">
        <v>19638.805772303011</v>
      </c>
      <c r="P20" s="59">
        <f t="shared" si="3"/>
        <v>19888.472728620556</v>
      </c>
      <c r="Q20" s="57">
        <v>8.2238685303550518</v>
      </c>
      <c r="R20" s="57"/>
      <c r="S20" s="57">
        <v>9.2624915586240366</v>
      </c>
      <c r="T20" s="59">
        <f t="shared" si="4"/>
        <v>17.48636008897909</v>
      </c>
      <c r="U20" s="57">
        <v>9.8141869612635979</v>
      </c>
      <c r="V20" s="57">
        <v>4.5598342263004625E-2</v>
      </c>
      <c r="W20" s="57"/>
      <c r="X20" s="57">
        <v>27.84267328510742</v>
      </c>
      <c r="Y20" s="57"/>
      <c r="Z20" s="59">
        <f t="shared" si="5"/>
        <v>37.702458588634023</v>
      </c>
      <c r="AA20" s="57"/>
      <c r="AB20" s="57"/>
      <c r="AC20" s="57">
        <v>0.27339907085090065</v>
      </c>
      <c r="AD20" s="57"/>
      <c r="AE20" s="57">
        <v>0.10214873200620897</v>
      </c>
      <c r="AF20" s="57">
        <v>2.0587881513622857</v>
      </c>
      <c r="AG20" s="59">
        <f t="shared" si="6"/>
        <v>2.4343359542193954</v>
      </c>
      <c r="AH20" s="58">
        <f t="shared" si="0"/>
        <v>19985.551985881972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104.0632787812128</v>
      </c>
      <c r="E21" s="88">
        <f t="shared" ref="E21:Z21" si="9">SUM(E15:E20)</f>
        <v>0</v>
      </c>
      <c r="F21" s="88">
        <f t="shared" si="9"/>
        <v>0.64473774908843218</v>
      </c>
      <c r="G21" s="88">
        <f t="shared" si="9"/>
        <v>104.70801653030124</v>
      </c>
      <c r="H21" s="88">
        <f t="shared" si="9"/>
        <v>65.900869617498174</v>
      </c>
      <c r="I21" s="88">
        <f t="shared" si="9"/>
        <v>170.60888614779941</v>
      </c>
      <c r="J21" s="88">
        <f t="shared" si="9"/>
        <v>1405.9735807171858</v>
      </c>
      <c r="K21" s="88">
        <f t="shared" si="9"/>
        <v>381.33693409376838</v>
      </c>
      <c r="L21" s="88">
        <f t="shared" si="9"/>
        <v>0</v>
      </c>
      <c r="M21" s="88">
        <f t="shared" si="9"/>
        <v>33.506870600649819</v>
      </c>
      <c r="N21" s="88">
        <f t="shared" si="9"/>
        <v>1.2580312172227346</v>
      </c>
      <c r="O21" s="88">
        <f t="shared" si="9"/>
        <v>19679.899910548254</v>
      </c>
      <c r="P21" s="88">
        <f t="shared" si="9"/>
        <v>21501.975327177082</v>
      </c>
      <c r="Q21" s="88">
        <f t="shared" si="9"/>
        <v>8.270549519953688</v>
      </c>
      <c r="R21" s="88">
        <f t="shared" si="9"/>
        <v>0</v>
      </c>
      <c r="S21" s="88">
        <f t="shared" si="9"/>
        <v>9.4245631908928793</v>
      </c>
      <c r="T21" s="88">
        <f t="shared" si="9"/>
        <v>17.695112710846569</v>
      </c>
      <c r="U21" s="88">
        <f t="shared" si="9"/>
        <v>12.245443590611261</v>
      </c>
      <c r="V21" s="88">
        <f t="shared" si="9"/>
        <v>4.5598342263004625E-2</v>
      </c>
      <c r="W21" s="88">
        <f t="shared" si="9"/>
        <v>0</v>
      </c>
      <c r="X21" s="88">
        <f t="shared" si="9"/>
        <v>32.103482565448871</v>
      </c>
      <c r="Y21" s="88">
        <f t="shared" si="9"/>
        <v>0</v>
      </c>
      <c r="Z21" s="88">
        <f t="shared" si="9"/>
        <v>44.394524498323136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0.27339907085090065</v>
      </c>
      <c r="AD21" s="88">
        <f t="shared" si="10"/>
        <v>0.17631485913768966</v>
      </c>
      <c r="AE21" s="88">
        <f t="shared" si="10"/>
        <v>1.0671356409461272</v>
      </c>
      <c r="AF21" s="88">
        <f t="shared" si="10"/>
        <v>2.4819157937758396</v>
      </c>
      <c r="AG21" s="88">
        <f t="shared" si="10"/>
        <v>3.9987653647105574</v>
      </c>
      <c r="AH21" s="88">
        <f t="shared" si="10"/>
        <v>21738.672615898766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>
        <v>2.3750351935774027E-2</v>
      </c>
      <c r="E22" s="57"/>
      <c r="F22" s="57"/>
      <c r="G22" s="58">
        <f t="shared" si="1"/>
        <v>2.3750351935774027E-2</v>
      </c>
      <c r="H22" s="57"/>
      <c r="I22" s="59">
        <f t="shared" si="2"/>
        <v>2.3750351935774027E-2</v>
      </c>
      <c r="J22" s="57">
        <v>7.7853630017361528</v>
      </c>
      <c r="K22" s="57">
        <v>0.85259635408707202</v>
      </c>
      <c r="L22" s="57"/>
      <c r="M22" s="57"/>
      <c r="N22" s="57"/>
      <c r="O22" s="57">
        <v>45.788521639846984</v>
      </c>
      <c r="P22" s="59">
        <f t="shared" si="3"/>
        <v>54.426480995670211</v>
      </c>
      <c r="Q22" s="57">
        <v>329.19286139397406</v>
      </c>
      <c r="R22" s="57"/>
      <c r="S22" s="57">
        <v>0.73254442362885708</v>
      </c>
      <c r="T22" s="59">
        <f t="shared" si="4"/>
        <v>329.92540581760289</v>
      </c>
      <c r="U22" s="57">
        <v>4.2366253891568721</v>
      </c>
      <c r="V22" s="57"/>
      <c r="W22" s="57"/>
      <c r="X22" s="57">
        <v>4.6246353560567748</v>
      </c>
      <c r="Y22" s="57"/>
      <c r="Z22" s="59">
        <f t="shared" si="5"/>
        <v>8.8612607452136469</v>
      </c>
      <c r="AA22" s="57"/>
      <c r="AB22" s="57"/>
      <c r="AC22" s="57"/>
      <c r="AD22" s="57"/>
      <c r="AE22" s="57"/>
      <c r="AF22" s="57">
        <v>1.3527275267599519</v>
      </c>
      <c r="AG22" s="59">
        <f t="shared" si="6"/>
        <v>1.3527275267599519</v>
      </c>
      <c r="AH22" s="58">
        <f t="shared" si="0"/>
        <v>394.58962543718246</v>
      </c>
      <c r="AI22" s="2"/>
      <c r="AJ22" s="2"/>
    </row>
    <row r="23" spans="1:36" x14ac:dyDescent="0.25">
      <c r="A23" s="133"/>
      <c r="B23" s="166"/>
      <c r="C23" s="31" t="s">
        <v>23</v>
      </c>
      <c r="D23" s="57">
        <v>4.4823876172483228E-2</v>
      </c>
      <c r="E23" s="57"/>
      <c r="F23" s="57">
        <v>3.0294223101283237E-2</v>
      </c>
      <c r="G23" s="58">
        <f t="shared" si="1"/>
        <v>7.5118099273766462E-2</v>
      </c>
      <c r="H23" s="57"/>
      <c r="I23" s="59">
        <f t="shared" si="2"/>
        <v>7.5118099273766462E-2</v>
      </c>
      <c r="J23" s="57">
        <v>1.1716790891608688</v>
      </c>
      <c r="K23" s="57">
        <v>0.79720319131874695</v>
      </c>
      <c r="L23" s="57"/>
      <c r="M23" s="57"/>
      <c r="N23" s="57"/>
      <c r="O23" s="57">
        <v>18.85583027727634</v>
      </c>
      <c r="P23" s="59">
        <f t="shared" si="3"/>
        <v>20.824712557755955</v>
      </c>
      <c r="Q23" s="57">
        <v>0.12498825516975196</v>
      </c>
      <c r="R23" s="57">
        <v>3383.4362909224487</v>
      </c>
      <c r="S23" s="57">
        <v>0.41874299600286169</v>
      </c>
      <c r="T23" s="59">
        <f t="shared" si="4"/>
        <v>3383.9800221736214</v>
      </c>
      <c r="U23" s="57">
        <v>4.5461373955613643E-2</v>
      </c>
      <c r="V23" s="57"/>
      <c r="W23" s="57"/>
      <c r="X23" s="57">
        <v>2.2460803721631448</v>
      </c>
      <c r="Y23" s="57"/>
      <c r="Z23" s="59">
        <f t="shared" si="5"/>
        <v>2.2915417461187584</v>
      </c>
      <c r="AA23" s="57"/>
      <c r="AB23" s="57"/>
      <c r="AC23" s="57"/>
      <c r="AD23" s="57"/>
      <c r="AE23" s="57"/>
      <c r="AF23" s="57">
        <v>0.1530836663868145</v>
      </c>
      <c r="AG23" s="59">
        <f t="shared" si="6"/>
        <v>0.1530836663868145</v>
      </c>
      <c r="AH23" s="58">
        <f t="shared" si="0"/>
        <v>3407.3244782431566</v>
      </c>
      <c r="AI23" s="2"/>
      <c r="AJ23" s="2"/>
    </row>
    <row r="24" spans="1:36" x14ac:dyDescent="0.25">
      <c r="A24" s="133"/>
      <c r="B24" s="166"/>
      <c r="C24" s="31" t="s">
        <v>24</v>
      </c>
      <c r="D24" s="57">
        <v>0.10551378537541954</v>
      </c>
      <c r="E24" s="57"/>
      <c r="F24" s="57"/>
      <c r="G24" s="58">
        <f t="shared" si="1"/>
        <v>0.10551378537541954</v>
      </c>
      <c r="H24" s="57"/>
      <c r="I24" s="59">
        <f t="shared" si="2"/>
        <v>0.10551378537541954</v>
      </c>
      <c r="J24" s="57">
        <v>2.886060943884643</v>
      </c>
      <c r="K24" s="57">
        <v>0.2912082762652346</v>
      </c>
      <c r="L24" s="57"/>
      <c r="M24" s="57">
        <v>2.3684282735051418</v>
      </c>
      <c r="N24" s="57"/>
      <c r="O24" s="57">
        <v>57.288344332262476</v>
      </c>
      <c r="P24" s="59">
        <f t="shared" si="3"/>
        <v>62.834041825917495</v>
      </c>
      <c r="Q24" s="57">
        <v>4.3803776833619237</v>
      </c>
      <c r="R24" s="57">
        <v>0.15788664694298299</v>
      </c>
      <c r="S24" s="57">
        <v>4202.7179585986296</v>
      </c>
      <c r="T24" s="59">
        <f t="shared" si="4"/>
        <v>4207.2562229289342</v>
      </c>
      <c r="U24" s="57"/>
      <c r="V24" s="57"/>
      <c r="W24" s="57"/>
      <c r="X24" s="57">
        <v>2.619645913825666</v>
      </c>
      <c r="Y24" s="57"/>
      <c r="Z24" s="59">
        <f t="shared" si="5"/>
        <v>2.619645913825666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4272.8154244540528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0.17408801348367681</v>
      </c>
      <c r="E25" s="91">
        <f t="shared" ref="E25:AH25" si="11">SUM(E22:E24)</f>
        <v>0</v>
      </c>
      <c r="F25" s="91">
        <f t="shared" si="11"/>
        <v>3.0294223101283237E-2</v>
      </c>
      <c r="G25" s="91">
        <f t="shared" si="11"/>
        <v>0.20438223658496002</v>
      </c>
      <c r="H25" s="91">
        <f t="shared" si="11"/>
        <v>0</v>
      </c>
      <c r="I25" s="91">
        <f t="shared" si="11"/>
        <v>0.20438223658496002</v>
      </c>
      <c r="J25" s="91">
        <f t="shared" si="11"/>
        <v>11.843103034781663</v>
      </c>
      <c r="K25" s="91">
        <f t="shared" si="11"/>
        <v>1.9410078216710536</v>
      </c>
      <c r="L25" s="91">
        <f t="shared" si="11"/>
        <v>0</v>
      </c>
      <c r="M25" s="91">
        <f t="shared" si="11"/>
        <v>2.3684282735051418</v>
      </c>
      <c r="N25" s="91">
        <f t="shared" si="11"/>
        <v>0</v>
      </c>
      <c r="O25" s="91">
        <f t="shared" si="11"/>
        <v>121.9326962493858</v>
      </c>
      <c r="P25" s="91">
        <f t="shared" si="11"/>
        <v>138.08523537934366</v>
      </c>
      <c r="Q25" s="91">
        <f t="shared" si="11"/>
        <v>333.69822733250572</v>
      </c>
      <c r="R25" s="91">
        <f t="shared" si="11"/>
        <v>3383.5941775693918</v>
      </c>
      <c r="S25" s="91">
        <f t="shared" si="11"/>
        <v>4203.869246018261</v>
      </c>
      <c r="T25" s="91">
        <f t="shared" si="11"/>
        <v>7921.1616509201585</v>
      </c>
      <c r="U25" s="91">
        <f t="shared" si="11"/>
        <v>4.2820867631124857</v>
      </c>
      <c r="V25" s="91">
        <f t="shared" si="11"/>
        <v>0</v>
      </c>
      <c r="W25" s="91">
        <f t="shared" si="11"/>
        <v>0</v>
      </c>
      <c r="X25" s="91">
        <f t="shared" si="11"/>
        <v>9.4903616420455847</v>
      </c>
      <c r="Y25" s="91">
        <f t="shared" si="11"/>
        <v>0</v>
      </c>
      <c r="Z25" s="91">
        <f t="shared" si="11"/>
        <v>13.772448405158071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1.5058111931467664</v>
      </c>
      <c r="AG25" s="91">
        <f t="shared" si="11"/>
        <v>1.5058111931467664</v>
      </c>
      <c r="AH25" s="91">
        <f t="shared" si="11"/>
        <v>8074.7295281343922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>
        <v>0.59463090490896842</v>
      </c>
      <c r="E26" s="57"/>
      <c r="F26" s="57"/>
      <c r="G26" s="58">
        <f t="shared" si="1"/>
        <v>0.59463090490896842</v>
      </c>
      <c r="H26" s="57">
        <v>0.87756792220251756</v>
      </c>
      <c r="I26" s="59">
        <f t="shared" si="2"/>
        <v>1.4721988271114861</v>
      </c>
      <c r="J26" s="57">
        <v>33.668882713028879</v>
      </c>
      <c r="K26" s="57">
        <v>1.188064509794226</v>
      </c>
      <c r="L26" s="57"/>
      <c r="M26" s="57"/>
      <c r="N26" s="57"/>
      <c r="O26" s="57">
        <v>1475.8130504679209</v>
      </c>
      <c r="P26" s="59">
        <f t="shared" si="3"/>
        <v>1510.6699976907439</v>
      </c>
      <c r="Q26" s="57">
        <v>3.2825550895694295</v>
      </c>
      <c r="R26" s="57"/>
      <c r="S26" s="57">
        <v>0.59618504800342276</v>
      </c>
      <c r="T26" s="59">
        <f t="shared" si="4"/>
        <v>3.8787401375728523</v>
      </c>
      <c r="U26" s="57">
        <v>39692.055475369831</v>
      </c>
      <c r="V26" s="57"/>
      <c r="W26" s="57">
        <v>15.808490959212413</v>
      </c>
      <c r="X26" s="57">
        <v>972.02942527859511</v>
      </c>
      <c r="Y26" s="57"/>
      <c r="Z26" s="59">
        <f t="shared" si="5"/>
        <v>40679.893391607642</v>
      </c>
      <c r="AA26" s="57"/>
      <c r="AB26" s="57"/>
      <c r="AC26" s="57">
        <v>0.12344818427194865</v>
      </c>
      <c r="AD26" s="57"/>
      <c r="AE26" s="57"/>
      <c r="AF26" s="57">
        <v>14.446706742725327</v>
      </c>
      <c r="AG26" s="59">
        <f t="shared" si="6"/>
        <v>14.570154926997276</v>
      </c>
      <c r="AH26" s="58">
        <f t="shared" si="0"/>
        <v>42210.484483190063</v>
      </c>
      <c r="AI26" s="2"/>
      <c r="AJ26" s="2"/>
    </row>
    <row r="27" spans="1:36" x14ac:dyDescent="0.25">
      <c r="A27" s="133"/>
      <c r="B27" s="169"/>
      <c r="C27" s="33" t="s">
        <v>26</v>
      </c>
      <c r="D27" s="57">
        <v>0.11468865143255071</v>
      </c>
      <c r="E27" s="57"/>
      <c r="F27" s="57"/>
      <c r="G27" s="58">
        <f t="shared" si="1"/>
        <v>0.11468865143255071</v>
      </c>
      <c r="H27" s="57"/>
      <c r="I27" s="59">
        <f t="shared" si="2"/>
        <v>0.11468865143255071</v>
      </c>
      <c r="J27" s="57">
        <v>0.58335978168816605</v>
      </c>
      <c r="K27" s="57"/>
      <c r="L27" s="57"/>
      <c r="M27" s="57"/>
      <c r="N27" s="57">
        <v>6.1119722070413579E-2</v>
      </c>
      <c r="O27" s="57">
        <v>141.54224446259474</v>
      </c>
      <c r="P27" s="59">
        <f t="shared" si="3"/>
        <v>142.18672396635333</v>
      </c>
      <c r="Q27" s="57">
        <v>0.25814158424085942</v>
      </c>
      <c r="R27" s="57"/>
      <c r="S27" s="57"/>
      <c r="T27" s="59">
        <f t="shared" si="4"/>
        <v>0.25814158424085942</v>
      </c>
      <c r="U27" s="57">
        <v>0.45488502739275516</v>
      </c>
      <c r="V27" s="57">
        <v>6556.6200420517807</v>
      </c>
      <c r="W27" s="57"/>
      <c r="X27" s="57">
        <v>249.07605697704039</v>
      </c>
      <c r="Y27" s="57"/>
      <c r="Z27" s="59">
        <f t="shared" si="5"/>
        <v>6806.1509840562139</v>
      </c>
      <c r="AA27" s="57"/>
      <c r="AB27" s="57"/>
      <c r="AC27" s="57"/>
      <c r="AD27" s="57"/>
      <c r="AE27" s="57"/>
      <c r="AF27" s="57">
        <v>2.0569745864705631</v>
      </c>
      <c r="AG27" s="59">
        <f t="shared" si="6"/>
        <v>2.0569745864705631</v>
      </c>
      <c r="AH27" s="58">
        <f t="shared" si="0"/>
        <v>6950.7675128447108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>
        <v>25.36106517951993</v>
      </c>
      <c r="V28" s="57"/>
      <c r="W28" s="57">
        <v>219.45994236920109</v>
      </c>
      <c r="X28" s="57">
        <v>9.648700766896285</v>
      </c>
      <c r="Y28" s="57"/>
      <c r="Z28" s="59">
        <f t="shared" si="5"/>
        <v>254.46970831561731</v>
      </c>
      <c r="AA28" s="57"/>
      <c r="AB28" s="57"/>
      <c r="AC28" s="57"/>
      <c r="AD28" s="57"/>
      <c r="AE28" s="57"/>
      <c r="AF28" s="57">
        <v>0.14825369774679445</v>
      </c>
      <c r="AG28" s="59">
        <f t="shared" si="6"/>
        <v>0.14825369774679445</v>
      </c>
      <c r="AH28" s="58">
        <f t="shared" si="0"/>
        <v>254.61796201336409</v>
      </c>
      <c r="AI28" s="2"/>
      <c r="AJ28" s="2"/>
    </row>
    <row r="29" spans="1:36" x14ac:dyDescent="0.25">
      <c r="A29" s="133"/>
      <c r="B29" s="169"/>
      <c r="C29" s="33" t="s">
        <v>28</v>
      </c>
      <c r="D29" s="57">
        <v>2.771416618902426E-2</v>
      </c>
      <c r="E29" s="57"/>
      <c r="F29" s="57"/>
      <c r="G29" s="58">
        <f t="shared" si="1"/>
        <v>2.771416618902426E-2</v>
      </c>
      <c r="H29" s="57"/>
      <c r="I29" s="59">
        <f t="shared" si="2"/>
        <v>2.771416618902426E-2</v>
      </c>
      <c r="J29" s="57">
        <v>19.35015546974649</v>
      </c>
      <c r="K29" s="57">
        <v>2.6636688689285534E-2</v>
      </c>
      <c r="L29" s="57"/>
      <c r="M29" s="57"/>
      <c r="N29" s="57"/>
      <c r="O29" s="57">
        <v>36.925399168059705</v>
      </c>
      <c r="P29" s="59">
        <f t="shared" si="3"/>
        <v>56.302191326495482</v>
      </c>
      <c r="Q29" s="57">
        <v>7.7286665645588171E-2</v>
      </c>
      <c r="R29" s="57"/>
      <c r="S29" s="57"/>
      <c r="T29" s="59">
        <f t="shared" si="4"/>
        <v>7.7286665645588171E-2</v>
      </c>
      <c r="U29" s="57">
        <v>32.282062601551502</v>
      </c>
      <c r="V29" s="57"/>
      <c r="W29" s="57"/>
      <c r="X29" s="57">
        <v>8315.9999961458107</v>
      </c>
      <c r="Y29" s="57"/>
      <c r="Z29" s="59">
        <f t="shared" si="5"/>
        <v>8348.2820587473616</v>
      </c>
      <c r="AA29" s="57"/>
      <c r="AB29" s="57"/>
      <c r="AC29" s="57"/>
      <c r="AD29" s="57"/>
      <c r="AE29" s="57"/>
      <c r="AF29" s="57">
        <v>0.52978611635028372</v>
      </c>
      <c r="AG29" s="59">
        <f t="shared" si="6"/>
        <v>0.52978611635028372</v>
      </c>
      <c r="AH29" s="58">
        <f t="shared" si="0"/>
        <v>8405.2190370220414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>
        <v>1.6999724483515741</v>
      </c>
      <c r="P30" s="59">
        <f t="shared" si="3"/>
        <v>1.6999724483515741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294.61376754210352</v>
      </c>
      <c r="Z30" s="59">
        <f t="shared" si="5"/>
        <v>294.61376754210352</v>
      </c>
      <c r="AA30" s="57"/>
      <c r="AB30" s="57"/>
      <c r="AC30" s="57"/>
      <c r="AD30" s="57">
        <v>0.14718240970322974</v>
      </c>
      <c r="AE30" s="57"/>
      <c r="AF30" s="57"/>
      <c r="AG30" s="59">
        <f t="shared" si="6"/>
        <v>0.14718240970322974</v>
      </c>
      <c r="AH30" s="58">
        <f t="shared" si="0"/>
        <v>296.46092240015832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0.73703372253054333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0.73703372253054333</v>
      </c>
      <c r="H31" s="92">
        <f t="shared" si="12"/>
        <v>0.87756792220251756</v>
      </c>
      <c r="I31" s="92">
        <f t="shared" si="12"/>
        <v>1.6146016447330611</v>
      </c>
      <c r="J31" s="92">
        <f t="shared" si="12"/>
        <v>53.602397964463535</v>
      </c>
      <c r="K31" s="92">
        <f t="shared" si="12"/>
        <v>1.2147011984835114</v>
      </c>
      <c r="L31" s="92">
        <f t="shared" si="12"/>
        <v>0</v>
      </c>
      <c r="M31" s="92">
        <f t="shared" si="12"/>
        <v>0</v>
      </c>
      <c r="N31" s="92">
        <f t="shared" si="12"/>
        <v>6.1119722070413579E-2</v>
      </c>
      <c r="O31" s="92">
        <f t="shared" si="12"/>
        <v>1655.9806665469271</v>
      </c>
      <c r="P31" s="92">
        <f t="shared" si="12"/>
        <v>1710.8588854319444</v>
      </c>
      <c r="Q31" s="92">
        <f t="shared" si="12"/>
        <v>3.6179833394558774</v>
      </c>
      <c r="R31" s="92">
        <f t="shared" si="12"/>
        <v>0</v>
      </c>
      <c r="S31" s="92">
        <f t="shared" si="12"/>
        <v>0.59618504800342276</v>
      </c>
      <c r="T31" s="92">
        <f t="shared" si="12"/>
        <v>4.2141683874593001</v>
      </c>
      <c r="U31" s="92">
        <f t="shared" si="12"/>
        <v>39750.153488178294</v>
      </c>
      <c r="V31" s="92">
        <f t="shared" si="12"/>
        <v>6556.6200420517807</v>
      </c>
      <c r="W31" s="92">
        <f t="shared" si="12"/>
        <v>235.26843332841349</v>
      </c>
      <c r="X31" s="92">
        <f t="shared" si="12"/>
        <v>9546.7541791683434</v>
      </c>
      <c r="Y31" s="92">
        <f t="shared" si="12"/>
        <v>294.61376754210352</v>
      </c>
      <c r="Z31" s="92">
        <f t="shared" si="12"/>
        <v>56383.409910268943</v>
      </c>
      <c r="AA31" s="92">
        <f t="shared" si="12"/>
        <v>0</v>
      </c>
      <c r="AB31" s="92">
        <f t="shared" si="12"/>
        <v>0</v>
      </c>
      <c r="AC31" s="92">
        <f t="shared" si="12"/>
        <v>0.12344818427194865</v>
      </c>
      <c r="AD31" s="92">
        <f t="shared" si="12"/>
        <v>0.14718240970322974</v>
      </c>
      <c r="AE31" s="92">
        <f t="shared" si="12"/>
        <v>0</v>
      </c>
      <c r="AF31" s="92">
        <f t="shared" si="12"/>
        <v>17.181721143292972</v>
      </c>
      <c r="AG31" s="92">
        <f t="shared" si="12"/>
        <v>17.452351737268149</v>
      </c>
      <c r="AH31" s="92">
        <f t="shared" si="12"/>
        <v>58117.549917470336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6.7396919862536286</v>
      </c>
      <c r="AD34" s="57"/>
      <c r="AE34" s="57"/>
      <c r="AF34" s="57"/>
      <c r="AG34" s="59">
        <f t="shared" si="6"/>
        <v>6.7396919862536286</v>
      </c>
      <c r="AH34" s="58">
        <f t="shared" si="0"/>
        <v>6.7396919862536286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>
        <v>0.58062904404787308</v>
      </c>
      <c r="K35" s="57"/>
      <c r="L35" s="57"/>
      <c r="M35" s="57">
        <v>13.848282080418095</v>
      </c>
      <c r="N35" s="57">
        <v>13.370796366634927</v>
      </c>
      <c r="O35" s="57">
        <v>2.2343055305070529</v>
      </c>
      <c r="P35" s="59">
        <f t="shared" si="3"/>
        <v>30.034013021607951</v>
      </c>
      <c r="Q35" s="57"/>
      <c r="R35" s="57"/>
      <c r="S35" s="57">
        <v>1.3695991896870732</v>
      </c>
      <c r="T35" s="59">
        <f t="shared" si="4"/>
        <v>1.3695991896870732</v>
      </c>
      <c r="U35" s="57"/>
      <c r="V35" s="57"/>
      <c r="W35" s="57"/>
      <c r="X35" s="57">
        <v>2.6420376314184826E-2</v>
      </c>
      <c r="Y35" s="57"/>
      <c r="Z35" s="59">
        <f t="shared" si="5"/>
        <v>2.6420376314184826E-2</v>
      </c>
      <c r="AA35" s="57"/>
      <c r="AB35" s="57"/>
      <c r="AC35" s="57"/>
      <c r="AD35" s="57">
        <v>1102.4017704727501</v>
      </c>
      <c r="AE35" s="57"/>
      <c r="AF35" s="57">
        <v>0.15733813355711324</v>
      </c>
      <c r="AG35" s="59">
        <f t="shared" si="6"/>
        <v>1102.5591086063071</v>
      </c>
      <c r="AH35" s="58">
        <f t="shared" si="0"/>
        <v>1133.9891411939163</v>
      </c>
      <c r="AI35" s="2"/>
      <c r="AJ35" s="2"/>
    </row>
    <row r="36" spans="1:36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>
        <v>0.14054534156720394</v>
      </c>
      <c r="K36" s="57">
        <v>3.393349256594679</v>
      </c>
      <c r="L36" s="57"/>
      <c r="M36" s="57"/>
      <c r="N36" s="57">
        <v>3.0870972426725989</v>
      </c>
      <c r="O36" s="57">
        <v>5.6481955977263585</v>
      </c>
      <c r="P36" s="59">
        <f t="shared" si="3"/>
        <v>12.26918743856084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1.3120428450390922</v>
      </c>
      <c r="Y36" s="57"/>
      <c r="Z36" s="59">
        <f t="shared" si="5"/>
        <v>1.3120428450390922</v>
      </c>
      <c r="AA36" s="57"/>
      <c r="AB36" s="57"/>
      <c r="AC36" s="57"/>
      <c r="AD36" s="57"/>
      <c r="AE36" s="57">
        <v>3952.7733606593974</v>
      </c>
      <c r="AF36" s="57">
        <v>1.8475083149054579</v>
      </c>
      <c r="AG36" s="59">
        <f t="shared" si="6"/>
        <v>3954.620868974303</v>
      </c>
      <c r="AH36" s="58">
        <f t="shared" si="0"/>
        <v>3968.2020992579032</v>
      </c>
      <c r="AI36" s="2"/>
      <c r="AJ36" s="2"/>
    </row>
    <row r="37" spans="1:36" x14ac:dyDescent="0.25">
      <c r="A37" s="133"/>
      <c r="B37" s="172"/>
      <c r="C37" s="37" t="s">
        <v>36</v>
      </c>
      <c r="D37" s="57">
        <v>510.82310428362581</v>
      </c>
      <c r="E37" s="57"/>
      <c r="F37" s="57"/>
      <c r="G37" s="58">
        <f t="shared" si="1"/>
        <v>510.82310428362581</v>
      </c>
      <c r="H37" s="57">
        <v>12.933820754368933</v>
      </c>
      <c r="I37" s="59">
        <f t="shared" si="2"/>
        <v>523.75692503799473</v>
      </c>
      <c r="J37" s="57">
        <v>1.4797690321342296</v>
      </c>
      <c r="K37" s="57">
        <v>3.7799293297729664</v>
      </c>
      <c r="L37" s="57"/>
      <c r="M37" s="57"/>
      <c r="N37" s="57"/>
      <c r="O37" s="57">
        <v>22.215479305894142</v>
      </c>
      <c r="P37" s="59">
        <f t="shared" si="3"/>
        <v>27.47517766780134</v>
      </c>
      <c r="Q37" s="57">
        <v>3.2749113708329357E-2</v>
      </c>
      <c r="R37" s="57"/>
      <c r="S37" s="57">
        <v>2.3623844973883909E-2</v>
      </c>
      <c r="T37" s="59">
        <f t="shared" si="4"/>
        <v>5.6372958682213266E-2</v>
      </c>
      <c r="U37" s="57">
        <v>1.6553278118850325</v>
      </c>
      <c r="V37" s="57"/>
      <c r="W37" s="57"/>
      <c r="X37" s="57">
        <v>23.057079797653149</v>
      </c>
      <c r="Y37" s="57"/>
      <c r="Z37" s="59">
        <f t="shared" si="5"/>
        <v>24.712407609538182</v>
      </c>
      <c r="AA37" s="57"/>
      <c r="AB37" s="57"/>
      <c r="AC37" s="57">
        <v>8.6416949886355177E-2</v>
      </c>
      <c r="AD37" s="57"/>
      <c r="AE37" s="57"/>
      <c r="AF37" s="57">
        <v>5440.69847232954</v>
      </c>
      <c r="AG37" s="59">
        <f t="shared" si="6"/>
        <v>5440.7848892794264</v>
      </c>
      <c r="AH37" s="58">
        <f t="shared" si="0"/>
        <v>6016.7857725534423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510.82310428362581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510.82310428362581</v>
      </c>
      <c r="H38" s="93">
        <f t="shared" si="13"/>
        <v>12.933820754368933</v>
      </c>
      <c r="I38" s="93">
        <f t="shared" si="13"/>
        <v>523.75692503799473</v>
      </c>
      <c r="J38" s="93">
        <f t="shared" si="13"/>
        <v>2.2009434177493068</v>
      </c>
      <c r="K38" s="93">
        <f t="shared" si="13"/>
        <v>7.1732785863676458</v>
      </c>
      <c r="L38" s="93">
        <f t="shared" si="13"/>
        <v>0</v>
      </c>
      <c r="M38" s="93">
        <f t="shared" si="13"/>
        <v>13.848282080418095</v>
      </c>
      <c r="N38" s="93">
        <f t="shared" si="13"/>
        <v>16.457893609307526</v>
      </c>
      <c r="O38" s="93">
        <f t="shared" si="13"/>
        <v>30.097980434127553</v>
      </c>
      <c r="P38" s="93">
        <f t="shared" si="13"/>
        <v>69.778378127970129</v>
      </c>
      <c r="Q38" s="93">
        <f>SUM(Q34:Q37)</f>
        <v>3.2749113708329357E-2</v>
      </c>
      <c r="R38" s="93">
        <f t="shared" ref="R38:AH38" si="14">SUM(R34:R37)</f>
        <v>0</v>
      </c>
      <c r="S38" s="93">
        <f t="shared" si="14"/>
        <v>1.3932230346609571</v>
      </c>
      <c r="T38" s="93">
        <f t="shared" si="14"/>
        <v>1.4259721483692864</v>
      </c>
      <c r="U38" s="93">
        <f t="shared" si="14"/>
        <v>1.6553278118850325</v>
      </c>
      <c r="V38" s="93">
        <f t="shared" si="14"/>
        <v>0</v>
      </c>
      <c r="W38" s="93">
        <f t="shared" si="14"/>
        <v>0</v>
      </c>
      <c r="X38" s="93">
        <f t="shared" si="14"/>
        <v>24.395543019006425</v>
      </c>
      <c r="Y38" s="93">
        <f t="shared" si="14"/>
        <v>0</v>
      </c>
      <c r="Z38" s="93">
        <f t="shared" si="14"/>
        <v>26.050870830891458</v>
      </c>
      <c r="AA38" s="93">
        <f t="shared" si="14"/>
        <v>0</v>
      </c>
      <c r="AB38" s="93">
        <f t="shared" si="14"/>
        <v>0</v>
      </c>
      <c r="AC38" s="93">
        <f t="shared" si="14"/>
        <v>6.8261089361399838</v>
      </c>
      <c r="AD38" s="93">
        <f t="shared" si="14"/>
        <v>1102.4017704727501</v>
      </c>
      <c r="AE38" s="93">
        <f t="shared" si="14"/>
        <v>3952.7733606593974</v>
      </c>
      <c r="AF38" s="93">
        <f t="shared" si="14"/>
        <v>5442.7033187780025</v>
      </c>
      <c r="AG38" s="93">
        <f t="shared" si="14"/>
        <v>10504.70455884629</v>
      </c>
      <c r="AH38" s="98">
        <f t="shared" si="14"/>
        <v>11125.716704991515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176115.96714198153</v>
      </c>
      <c r="E39" s="61"/>
      <c r="F39" s="61">
        <v>5785.1563240862743</v>
      </c>
      <c r="G39" s="58">
        <f t="shared" si="1"/>
        <v>181901.1234660678</v>
      </c>
      <c r="H39" s="61">
        <v>25511.94714928238</v>
      </c>
      <c r="I39" s="59">
        <f t="shared" si="2"/>
        <v>207413.07061535018</v>
      </c>
      <c r="J39" s="61">
        <v>1551.6963680555511</v>
      </c>
      <c r="K39" s="61">
        <v>494.93893903159346</v>
      </c>
      <c r="L39" s="61"/>
      <c r="M39" s="61">
        <v>50.881735297155075</v>
      </c>
      <c r="N39" s="61">
        <v>18.98321307372137</v>
      </c>
      <c r="O39" s="61">
        <v>22740.972434055577</v>
      </c>
      <c r="P39" s="59">
        <f t="shared" si="3"/>
        <v>24857.472689513597</v>
      </c>
      <c r="Q39" s="61">
        <v>364.29841982125868</v>
      </c>
      <c r="R39" s="61">
        <v>3387.8772703104555</v>
      </c>
      <c r="S39" s="61">
        <v>4280.6038212037574</v>
      </c>
      <c r="T39" s="59">
        <f t="shared" si="4"/>
        <v>8032.7795113354714</v>
      </c>
      <c r="U39" s="61">
        <v>39770.607704080416</v>
      </c>
      <c r="V39" s="61">
        <v>6556.6656403940433</v>
      </c>
      <c r="W39" s="61">
        <v>235.26843332841349</v>
      </c>
      <c r="X39" s="61">
        <v>9904.2009870496422</v>
      </c>
      <c r="Y39" s="61">
        <v>294.61376754210352</v>
      </c>
      <c r="Z39" s="59">
        <f t="shared" si="5"/>
        <v>56761.356532394617</v>
      </c>
      <c r="AA39" s="61"/>
      <c r="AB39" s="61"/>
      <c r="AC39" s="61">
        <v>16.343481508784155</v>
      </c>
      <c r="AD39" s="61">
        <v>1103.8585350317103</v>
      </c>
      <c r="AE39" s="61">
        <v>3954.9469758256655</v>
      </c>
      <c r="AF39" s="61">
        <v>5550.1716541881488</v>
      </c>
      <c r="AG39" s="59">
        <f t="shared" si="6"/>
        <v>10625.320646554308</v>
      </c>
      <c r="AH39" s="58">
        <f t="shared" si="0"/>
        <v>307689.99999514816</v>
      </c>
      <c r="AI39" s="2"/>
      <c r="AJ39" s="2"/>
    </row>
    <row r="40" spans="1:36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</row>
    <row r="41" spans="1:36" x14ac:dyDescent="0.25">
      <c r="A41" s="73" t="s">
        <v>39</v>
      </c>
      <c r="B41" s="39"/>
      <c r="C41" s="3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39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</sheetPr>
  <dimension ref="A1:AI46"/>
  <sheetViews>
    <sheetView showZeros="0" view="pageLayout" topLeftCell="E1" zoomScale="70" zoomScaleNormal="100" zoomScaleSheetLayoutView="112" zoomScalePageLayoutView="70" workbookViewId="0">
      <selection activeCell="T45" sqref="T45"/>
    </sheetView>
  </sheetViews>
  <sheetFormatPr defaultColWidth="9.140625" defaultRowHeight="15" x14ac:dyDescent="0.25"/>
  <cols>
    <col min="1" max="1" width="6.7109375" style="1" customWidth="1"/>
    <col min="2" max="2" width="21.28515625" style="1" customWidth="1"/>
    <col min="3" max="3" width="28.5703125" style="1" customWidth="1"/>
    <col min="4" max="5" width="7" style="1" customWidth="1"/>
    <col min="6" max="8" width="6.85546875" style="1" customWidth="1"/>
    <col min="9" max="9" width="9" style="1" customWidth="1"/>
    <col min="10" max="11" width="6.7109375" style="1" customWidth="1"/>
    <col min="12" max="12" width="6.140625" style="1" customWidth="1"/>
    <col min="13" max="13" width="6.42578125" style="1" customWidth="1"/>
    <col min="14" max="14" width="6.5703125" style="1" customWidth="1"/>
    <col min="15" max="15" width="7" style="1" customWidth="1"/>
    <col min="16" max="16" width="9.140625" style="1" customWidth="1"/>
    <col min="17" max="17" width="6.5703125" style="1" customWidth="1"/>
    <col min="18" max="18" width="6.85546875" style="1" customWidth="1"/>
    <col min="19" max="19" width="6.7109375" style="1" customWidth="1"/>
    <col min="20" max="20" width="9.140625" style="1" customWidth="1"/>
    <col min="21" max="21" width="7.7109375" style="1" customWidth="1"/>
    <col min="22" max="22" width="7.42578125" style="1" customWidth="1"/>
    <col min="23" max="23" width="7.28515625" style="1" customWidth="1"/>
    <col min="24" max="24" width="7.140625" style="1" customWidth="1"/>
    <col min="25" max="25" width="7.28515625" style="1" customWidth="1"/>
    <col min="26" max="26" width="9.7109375" style="1" customWidth="1"/>
    <col min="27" max="27" width="10.7109375" style="1" customWidth="1"/>
    <col min="28" max="28" width="10.28515625" style="1" customWidth="1"/>
    <col min="29" max="30" width="7.28515625" style="1" customWidth="1"/>
    <col min="31" max="31" width="7" style="1" customWidth="1"/>
    <col min="32" max="32" width="7.28515625" style="1" customWidth="1"/>
    <col min="33" max="33" width="10.285156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54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54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1496.1889070011066</v>
      </c>
      <c r="E9" s="57">
        <v>26.051759004055651</v>
      </c>
      <c r="F9" s="57">
        <v>9.8364627154580497E-2</v>
      </c>
      <c r="G9" s="58">
        <f>SUM(D9:F9)</f>
        <v>1522.3390306323167</v>
      </c>
      <c r="H9" s="57">
        <v>0.7980869682670434</v>
      </c>
      <c r="I9" s="59">
        <f>SUM(G9:H9)</f>
        <v>1523.1371176005837</v>
      </c>
      <c r="J9" s="57"/>
      <c r="K9" s="57"/>
      <c r="L9" s="57"/>
      <c r="M9" s="57"/>
      <c r="N9" s="57"/>
      <c r="O9" s="57">
        <v>38.131887045917601</v>
      </c>
      <c r="P9" s="59">
        <f>SUM(J9:O9)</f>
        <v>38.131887045917601</v>
      </c>
      <c r="Q9" s="57"/>
      <c r="R9" s="57">
        <v>2.3441778623358354</v>
      </c>
      <c r="S9" s="57"/>
      <c r="T9" s="59">
        <f>SUM(Q9:S9)</f>
        <v>2.3441778623358354</v>
      </c>
      <c r="U9" s="57">
        <v>0.94227059381676215</v>
      </c>
      <c r="V9" s="57"/>
      <c r="W9" s="57"/>
      <c r="X9" s="57">
        <v>16.312256499894495</v>
      </c>
      <c r="Y9" s="57"/>
      <c r="Z9" s="59">
        <f>SUM(U9:Y9)</f>
        <v>17.254527093711257</v>
      </c>
      <c r="AA9" s="57">
        <v>0.1669331285233796</v>
      </c>
      <c r="AB9" s="57"/>
      <c r="AC9" s="57">
        <v>9.3527278826025313</v>
      </c>
      <c r="AD9" s="57"/>
      <c r="AE9" s="57"/>
      <c r="AF9" s="57">
        <v>3.8750955220686438</v>
      </c>
      <c r="AG9" s="59">
        <f>SUM(AC9:AF9)</f>
        <v>13.227823404671176</v>
      </c>
      <c r="AH9" s="58">
        <f t="shared" ref="AH9:AH39" si="0">AG9+AB9+AA9+Z9+T9+P9+I9</f>
        <v>1594.2624661357429</v>
      </c>
      <c r="AI9" s="2"/>
    </row>
    <row r="10" spans="1:35" x14ac:dyDescent="0.25">
      <c r="A10" s="133"/>
      <c r="B10" s="160"/>
      <c r="C10" s="26" t="s">
        <v>12</v>
      </c>
      <c r="D10" s="57">
        <v>147.45458039926976</v>
      </c>
      <c r="E10" s="57">
        <v>150.54860374139878</v>
      </c>
      <c r="F10" s="57"/>
      <c r="G10" s="58">
        <f t="shared" ref="G10:G39" si="1">SUM(D10:F10)</f>
        <v>298.00318414066851</v>
      </c>
      <c r="H10" s="57"/>
      <c r="I10" s="59">
        <f t="shared" ref="I10:I39" si="2">SUM(G10:H10)</f>
        <v>298.00318414066851</v>
      </c>
      <c r="J10" s="57">
        <v>7.938511745833135E-2</v>
      </c>
      <c r="K10" s="57">
        <v>5.1927168090791384E-2</v>
      </c>
      <c r="L10" s="57"/>
      <c r="M10" s="57"/>
      <c r="N10" s="57"/>
      <c r="O10" s="57">
        <v>106.88322704834744</v>
      </c>
      <c r="P10" s="59">
        <f t="shared" ref="P10:P39" si="3">SUM(J10:O10)</f>
        <v>107.01453933389656</v>
      </c>
      <c r="Q10" s="57"/>
      <c r="R10" s="57">
        <v>0.82963140292042947</v>
      </c>
      <c r="S10" s="57"/>
      <c r="T10" s="59">
        <f t="shared" ref="T10:T39" si="4">SUM(Q10:S10)</f>
        <v>0.82963140292042947</v>
      </c>
      <c r="U10" s="57">
        <v>1.6575800159836085</v>
      </c>
      <c r="V10" s="57">
        <v>0.42679724930011687</v>
      </c>
      <c r="W10" s="57"/>
      <c r="X10" s="57">
        <v>53.873573880885132</v>
      </c>
      <c r="Y10" s="57"/>
      <c r="Z10" s="59">
        <f t="shared" ref="Z10:Z39" si="5">SUM(U10:Y10)</f>
        <v>55.95795114616886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461.80530602365434</v>
      </c>
      <c r="AI10" s="2"/>
    </row>
    <row r="11" spans="1:35" x14ac:dyDescent="0.25">
      <c r="A11" s="133"/>
      <c r="B11" s="160"/>
      <c r="C11" s="26" t="s">
        <v>13</v>
      </c>
      <c r="D11" s="57"/>
      <c r="E11" s="57">
        <v>1.0213993421482601</v>
      </c>
      <c r="F11" s="57">
        <v>19.052068014456221</v>
      </c>
      <c r="G11" s="58">
        <f t="shared" si="1"/>
        <v>20.073467356604482</v>
      </c>
      <c r="H11" s="57"/>
      <c r="I11" s="59">
        <v>7421.5986573514901</v>
      </c>
      <c r="J11" s="57"/>
      <c r="K11" s="57"/>
      <c r="L11" s="57"/>
      <c r="M11" s="57"/>
      <c r="N11" s="57"/>
      <c r="O11" s="57">
        <v>10.870899622489281</v>
      </c>
      <c r="P11" s="59">
        <f t="shared" si="3"/>
        <v>10.870899622489281</v>
      </c>
      <c r="Q11" s="57"/>
      <c r="R11" s="57"/>
      <c r="S11" s="57"/>
      <c r="T11" s="59">
        <f t="shared" si="4"/>
        <v>0</v>
      </c>
      <c r="U11" s="57">
        <v>1.3095104775213455</v>
      </c>
      <c r="V11" s="57"/>
      <c r="W11" s="57"/>
      <c r="X11" s="57">
        <v>0.23412167572687279</v>
      </c>
      <c r="Y11" s="57"/>
      <c r="Z11" s="59">
        <f t="shared" si="5"/>
        <v>1.5436321532482182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7434.0131891272276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1643.6434874003764</v>
      </c>
      <c r="E12" s="87">
        <f t="shared" ref="E12:AH12" si="7">SUM(E9:E11)</f>
        <v>177.62176208760269</v>
      </c>
      <c r="F12" s="87">
        <f t="shared" si="7"/>
        <v>19.150432641610802</v>
      </c>
      <c r="G12" s="87">
        <f t="shared" si="7"/>
        <v>1840.4156821295896</v>
      </c>
      <c r="H12" s="87">
        <f t="shared" si="7"/>
        <v>0.7980869682670434</v>
      </c>
      <c r="I12" s="87">
        <f t="shared" si="7"/>
        <v>9242.7389590927414</v>
      </c>
      <c r="J12" s="87">
        <f t="shared" si="7"/>
        <v>7.938511745833135E-2</v>
      </c>
      <c r="K12" s="87">
        <f t="shared" si="7"/>
        <v>5.1927168090791384E-2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155.88601371675432</v>
      </c>
      <c r="P12" s="87">
        <f t="shared" si="7"/>
        <v>156.01732600230343</v>
      </c>
      <c r="Q12" s="87">
        <f t="shared" si="7"/>
        <v>0</v>
      </c>
      <c r="R12" s="87">
        <f t="shared" si="7"/>
        <v>3.1738092652562648</v>
      </c>
      <c r="S12" s="87">
        <f t="shared" si="7"/>
        <v>0</v>
      </c>
      <c r="T12" s="87">
        <f t="shared" si="7"/>
        <v>3.1738092652562648</v>
      </c>
      <c r="U12" s="87">
        <f t="shared" si="7"/>
        <v>3.9093610873217162</v>
      </c>
      <c r="V12" s="87">
        <f t="shared" si="7"/>
        <v>0.42679724930011687</v>
      </c>
      <c r="W12" s="87">
        <f t="shared" si="7"/>
        <v>0</v>
      </c>
      <c r="X12" s="87">
        <f t="shared" si="7"/>
        <v>70.419952056506503</v>
      </c>
      <c r="Y12" s="87">
        <f t="shared" si="7"/>
        <v>0</v>
      </c>
      <c r="Z12" s="87">
        <f t="shared" si="7"/>
        <v>74.756110393128324</v>
      </c>
      <c r="AA12" s="87">
        <f t="shared" si="7"/>
        <v>0.1669331285233796</v>
      </c>
      <c r="AB12" s="87">
        <f t="shared" si="7"/>
        <v>0</v>
      </c>
      <c r="AC12" s="87">
        <f t="shared" si="7"/>
        <v>9.3527278826025313</v>
      </c>
      <c r="AD12" s="87">
        <f t="shared" si="7"/>
        <v>0</v>
      </c>
      <c r="AE12" s="87">
        <f t="shared" si="7"/>
        <v>0</v>
      </c>
      <c r="AF12" s="87">
        <f t="shared" si="7"/>
        <v>3.8750955220686438</v>
      </c>
      <c r="AG12" s="87">
        <f t="shared" si="7"/>
        <v>13.227823404671176</v>
      </c>
      <c r="AH12" s="87">
        <f t="shared" si="7"/>
        <v>9490.0809612866251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8.6105140453203823</v>
      </c>
      <c r="I13" s="59">
        <f t="shared" si="2"/>
        <v>8.6105140453203823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>
        <v>0.28903788178037054</v>
      </c>
      <c r="AD13" s="57"/>
      <c r="AE13" s="57"/>
      <c r="AF13" s="57"/>
      <c r="AG13" s="59">
        <f t="shared" si="6"/>
        <v>0.28903788178037054</v>
      </c>
      <c r="AH13" s="58">
        <f t="shared" si="0"/>
        <v>8.8995519271007524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1643.6434874003764</v>
      </c>
      <c r="E14" s="87">
        <f t="shared" ref="E14:AH14" si="8">E12+E13</f>
        <v>177.62176208760269</v>
      </c>
      <c r="F14" s="87">
        <f t="shared" si="8"/>
        <v>19.150432641610802</v>
      </c>
      <c r="G14" s="87">
        <f t="shared" si="8"/>
        <v>1840.4156821295896</v>
      </c>
      <c r="H14" s="87">
        <f t="shared" si="8"/>
        <v>9.4086010135874254</v>
      </c>
      <c r="I14" s="87">
        <f t="shared" si="8"/>
        <v>9251.3494731380615</v>
      </c>
      <c r="J14" s="87">
        <f t="shared" si="8"/>
        <v>7.938511745833135E-2</v>
      </c>
      <c r="K14" s="87">
        <f t="shared" si="8"/>
        <v>5.1927168090791384E-2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155.88601371675432</v>
      </c>
      <c r="P14" s="87">
        <f t="shared" si="8"/>
        <v>156.01732600230343</v>
      </c>
      <c r="Q14" s="87">
        <f t="shared" si="8"/>
        <v>0</v>
      </c>
      <c r="R14" s="87">
        <f t="shared" si="8"/>
        <v>3.1738092652562648</v>
      </c>
      <c r="S14" s="87">
        <f t="shared" si="8"/>
        <v>0</v>
      </c>
      <c r="T14" s="87">
        <f t="shared" si="8"/>
        <v>3.1738092652562648</v>
      </c>
      <c r="U14" s="87">
        <f t="shared" si="8"/>
        <v>3.9093610873217162</v>
      </c>
      <c r="V14" s="87">
        <f t="shared" si="8"/>
        <v>0.42679724930011687</v>
      </c>
      <c r="W14" s="87">
        <f t="shared" si="8"/>
        <v>0</v>
      </c>
      <c r="X14" s="87">
        <f t="shared" si="8"/>
        <v>70.419952056506503</v>
      </c>
      <c r="Y14" s="87">
        <f t="shared" si="8"/>
        <v>0</v>
      </c>
      <c r="Z14" s="87">
        <f t="shared" si="8"/>
        <v>74.756110393128324</v>
      </c>
      <c r="AA14" s="87">
        <f t="shared" si="8"/>
        <v>0.1669331285233796</v>
      </c>
      <c r="AB14" s="87">
        <f t="shared" si="8"/>
        <v>0</v>
      </c>
      <c r="AC14" s="87">
        <f t="shared" si="8"/>
        <v>9.6417657643829013</v>
      </c>
      <c r="AD14" s="87">
        <f t="shared" si="8"/>
        <v>0</v>
      </c>
      <c r="AE14" s="87">
        <f t="shared" si="8"/>
        <v>0</v>
      </c>
      <c r="AF14" s="87">
        <f t="shared" si="8"/>
        <v>3.8750955220686438</v>
      </c>
      <c r="AG14" s="87">
        <f t="shared" si="8"/>
        <v>13.516861286451546</v>
      </c>
      <c r="AH14" s="87">
        <f t="shared" si="8"/>
        <v>9498.9805132137262</v>
      </c>
      <c r="AI14" s="2"/>
    </row>
    <row r="15" spans="1:35" ht="16.5" customHeight="1" x14ac:dyDescent="0.25">
      <c r="A15" s="133"/>
      <c r="B15" s="177" t="s">
        <v>15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0.46348707968528413</v>
      </c>
      <c r="K15" s="57"/>
      <c r="L15" s="57"/>
      <c r="M15" s="57"/>
      <c r="N15" s="57"/>
      <c r="O15" s="57"/>
      <c r="P15" s="59">
        <f t="shared" si="3"/>
        <v>0.46348707968528413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0.46348707968528413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0.15597242921080445</v>
      </c>
      <c r="L16" s="57"/>
      <c r="M16" s="57"/>
      <c r="N16" s="57"/>
      <c r="O16" s="57"/>
      <c r="P16" s="59">
        <f t="shared" si="3"/>
        <v>0.15597242921080445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0.15597242921080445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>
        <v>0.22089483707423774</v>
      </c>
      <c r="N18" s="57"/>
      <c r="O18" s="57"/>
      <c r="P18" s="59">
        <f t="shared" si="3"/>
        <v>0.22089483707423774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0.22089483707423774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</row>
    <row r="20" spans="1:35" x14ac:dyDescent="0.25">
      <c r="A20" s="133"/>
      <c r="B20" s="174"/>
      <c r="C20" s="29" t="s">
        <v>21</v>
      </c>
      <c r="D20" s="57">
        <v>25.395140745064197</v>
      </c>
      <c r="E20" s="57">
        <v>77.205046178038828</v>
      </c>
      <c r="F20" s="57"/>
      <c r="G20" s="58">
        <f t="shared" si="1"/>
        <v>102.60018692310302</v>
      </c>
      <c r="H20" s="57"/>
      <c r="I20" s="59">
        <f t="shared" si="2"/>
        <v>102.60018692310302</v>
      </c>
      <c r="J20" s="57">
        <v>1.2351728333567138</v>
      </c>
      <c r="K20" s="57"/>
      <c r="L20" s="57"/>
      <c r="M20" s="57"/>
      <c r="N20" s="57"/>
      <c r="O20" s="57">
        <v>2372.0068342317736</v>
      </c>
      <c r="P20" s="59">
        <f t="shared" si="3"/>
        <v>2373.2420070651301</v>
      </c>
      <c r="Q20" s="57"/>
      <c r="R20" s="57">
        <v>0.88868055595745854</v>
      </c>
      <c r="S20" s="57"/>
      <c r="T20" s="59">
        <f t="shared" si="4"/>
        <v>0.88868055595745854</v>
      </c>
      <c r="U20" s="57">
        <v>4.9164457124993719</v>
      </c>
      <c r="V20" s="57"/>
      <c r="W20" s="57"/>
      <c r="X20" s="57">
        <v>561.85820606529512</v>
      </c>
      <c r="Y20" s="57"/>
      <c r="Z20" s="59">
        <f t="shared" si="5"/>
        <v>566.77465177779447</v>
      </c>
      <c r="AA20" s="57"/>
      <c r="AB20" s="57"/>
      <c r="AC20" s="57"/>
      <c r="AD20" s="57"/>
      <c r="AE20" s="57">
        <v>2.915616760726631E-2</v>
      </c>
      <c r="AF20" s="57">
        <v>1.9375487792152663E-2</v>
      </c>
      <c r="AG20" s="59">
        <f t="shared" si="6"/>
        <v>4.8531655399418977E-2</v>
      </c>
      <c r="AH20" s="58">
        <f t="shared" si="0"/>
        <v>3043.5540579773847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25.395140745064197</v>
      </c>
      <c r="E21" s="88">
        <f t="shared" ref="E21:Z21" si="9">SUM(E15:E20)</f>
        <v>77.205046178038828</v>
      </c>
      <c r="F21" s="88">
        <f t="shared" si="9"/>
        <v>0</v>
      </c>
      <c r="G21" s="88">
        <f t="shared" si="9"/>
        <v>102.60018692310302</v>
      </c>
      <c r="H21" s="88">
        <f t="shared" si="9"/>
        <v>0</v>
      </c>
      <c r="I21" s="88">
        <f t="shared" si="9"/>
        <v>102.60018692310302</v>
      </c>
      <c r="J21" s="88">
        <f t="shared" si="9"/>
        <v>1.6986599130419979</v>
      </c>
      <c r="K21" s="88">
        <f t="shared" si="9"/>
        <v>0.15597242921080445</v>
      </c>
      <c r="L21" s="88">
        <f t="shared" si="9"/>
        <v>0</v>
      </c>
      <c r="M21" s="88">
        <f t="shared" si="9"/>
        <v>0.22089483707423774</v>
      </c>
      <c r="N21" s="88">
        <f t="shared" si="9"/>
        <v>0</v>
      </c>
      <c r="O21" s="88">
        <f t="shared" si="9"/>
        <v>2372.0068342317736</v>
      </c>
      <c r="P21" s="88">
        <f t="shared" si="9"/>
        <v>2374.0823614111005</v>
      </c>
      <c r="Q21" s="88">
        <f t="shared" si="9"/>
        <v>0</v>
      </c>
      <c r="R21" s="88">
        <f t="shared" si="9"/>
        <v>0.88868055595745854</v>
      </c>
      <c r="S21" s="88">
        <f t="shared" si="9"/>
        <v>0</v>
      </c>
      <c r="T21" s="88">
        <f t="shared" si="9"/>
        <v>0.88868055595745854</v>
      </c>
      <c r="U21" s="88">
        <f t="shared" si="9"/>
        <v>4.9164457124993719</v>
      </c>
      <c r="V21" s="88">
        <f t="shared" si="9"/>
        <v>0</v>
      </c>
      <c r="W21" s="88">
        <f t="shared" si="9"/>
        <v>0</v>
      </c>
      <c r="X21" s="88">
        <f t="shared" si="9"/>
        <v>561.85820606529512</v>
      </c>
      <c r="Y21" s="88">
        <f t="shared" si="9"/>
        <v>0</v>
      </c>
      <c r="Z21" s="88">
        <f t="shared" si="9"/>
        <v>566.77465177779447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2.915616760726631E-2</v>
      </c>
      <c r="AF21" s="88">
        <f t="shared" si="10"/>
        <v>1.9375487792152663E-2</v>
      </c>
      <c r="AG21" s="88">
        <f t="shared" si="10"/>
        <v>4.8531655399418977E-2</v>
      </c>
      <c r="AH21" s="88">
        <f t="shared" si="10"/>
        <v>3044.394412323355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/>
      <c r="R22" s="57"/>
      <c r="S22" s="57"/>
      <c r="T22" s="59">
        <f t="shared" si="4"/>
        <v>0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404.48061027133463</v>
      </c>
      <c r="S23" s="57"/>
      <c r="T23" s="59">
        <f t="shared" si="4"/>
        <v>404.48061027133463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404.48061027133463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105.82</v>
      </c>
      <c r="T24" s="59">
        <f t="shared" si="4"/>
        <v>105.82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105.82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0</v>
      </c>
      <c r="R25" s="91">
        <f t="shared" si="11"/>
        <v>404.48061027133463</v>
      </c>
      <c r="S25" s="91">
        <f t="shared" si="11"/>
        <v>105.82</v>
      </c>
      <c r="T25" s="91">
        <f t="shared" si="11"/>
        <v>510.30061027133462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510.30061027133462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209.70461227541531</v>
      </c>
      <c r="E26" s="57">
        <v>237.07668538705587</v>
      </c>
      <c r="F26" s="57">
        <v>1.4029771988275319</v>
      </c>
      <c r="G26" s="58">
        <f t="shared" si="1"/>
        <v>448.18427486129872</v>
      </c>
      <c r="H26" s="57"/>
      <c r="I26" s="59">
        <f t="shared" si="2"/>
        <v>448.18427486129872</v>
      </c>
      <c r="J26" s="57">
        <v>1.7303083541863162E-2</v>
      </c>
      <c r="K26" s="57">
        <v>1.2340532082406357</v>
      </c>
      <c r="L26" s="57"/>
      <c r="M26" s="57"/>
      <c r="N26" s="57"/>
      <c r="O26" s="57">
        <v>852.63446230155273</v>
      </c>
      <c r="P26" s="59">
        <f t="shared" si="3"/>
        <v>853.88581859333522</v>
      </c>
      <c r="Q26" s="57">
        <v>2.8239872136576086E-2</v>
      </c>
      <c r="R26" s="57">
        <v>30.675295504506806</v>
      </c>
      <c r="S26" s="57"/>
      <c r="T26" s="59">
        <f t="shared" si="4"/>
        <v>30.703535376643384</v>
      </c>
      <c r="U26" s="57">
        <v>9994.2443847291179</v>
      </c>
      <c r="V26" s="57">
        <v>3.3283466355142481</v>
      </c>
      <c r="W26" s="57"/>
      <c r="X26" s="57">
        <v>238.32319964287365</v>
      </c>
      <c r="Y26" s="57"/>
      <c r="Z26" s="59">
        <f t="shared" si="5"/>
        <v>10235.895931007506</v>
      </c>
      <c r="AA26" s="57">
        <v>2.2545204160045528E-2</v>
      </c>
      <c r="AB26" s="57"/>
      <c r="AC26" s="57"/>
      <c r="AD26" s="57"/>
      <c r="AE26" s="57"/>
      <c r="AF26" s="57">
        <v>4.0190094040600803E-2</v>
      </c>
      <c r="AG26" s="59">
        <f t="shared" si="6"/>
        <v>4.0190094040600803E-2</v>
      </c>
      <c r="AH26" s="58">
        <f t="shared" si="0"/>
        <v>11568.732295136984</v>
      </c>
      <c r="AI26" s="2"/>
    </row>
    <row r="27" spans="1:35" x14ac:dyDescent="0.25">
      <c r="A27" s="133"/>
      <c r="B27" s="169"/>
      <c r="C27" s="33" t="s">
        <v>26</v>
      </c>
      <c r="D27" s="57">
        <v>29.211100201141292</v>
      </c>
      <c r="E27" s="57">
        <v>33.136825790850146</v>
      </c>
      <c r="F27" s="57">
        <v>1.5975248589104192</v>
      </c>
      <c r="G27" s="58">
        <f t="shared" si="1"/>
        <v>63.945450850901857</v>
      </c>
      <c r="H27" s="57"/>
      <c r="I27" s="59">
        <f t="shared" si="2"/>
        <v>63.945450850901857</v>
      </c>
      <c r="J27" s="57"/>
      <c r="K27" s="57"/>
      <c r="L27" s="57"/>
      <c r="M27" s="57"/>
      <c r="N27" s="57"/>
      <c r="O27" s="57">
        <v>56.48363474640567</v>
      </c>
      <c r="P27" s="59">
        <f t="shared" si="3"/>
        <v>56.48363474640567</v>
      </c>
      <c r="Q27" s="57"/>
      <c r="R27" s="57">
        <v>0.23831548051709037</v>
      </c>
      <c r="S27" s="57"/>
      <c r="T27" s="59">
        <f t="shared" si="4"/>
        <v>0.23831548051709037</v>
      </c>
      <c r="U27" s="57">
        <v>7.1250991667332269</v>
      </c>
      <c r="V27" s="57">
        <v>2595.9502610201512</v>
      </c>
      <c r="W27" s="57">
        <v>0.34799599685908711</v>
      </c>
      <c r="X27" s="57">
        <v>29.612391836751677</v>
      </c>
      <c r="Y27" s="57"/>
      <c r="Z27" s="59">
        <f t="shared" si="5"/>
        <v>2633.0357480204952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2753.70314909832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>
        <v>0.12582745943467621</v>
      </c>
      <c r="P28" s="59">
        <f t="shared" si="3"/>
        <v>0.12582745943467621</v>
      </c>
      <c r="Q28" s="57"/>
      <c r="R28" s="57"/>
      <c r="S28" s="57"/>
      <c r="T28" s="59">
        <f t="shared" si="4"/>
        <v>0</v>
      </c>
      <c r="U28" s="57"/>
      <c r="V28" s="57"/>
      <c r="W28" s="57">
        <v>1.2790071928553328</v>
      </c>
      <c r="X28" s="57">
        <v>0.19142542408386093</v>
      </c>
      <c r="Y28" s="57"/>
      <c r="Z28" s="59">
        <f t="shared" si="5"/>
        <v>1.4704326169391937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1.5962600763738699</v>
      </c>
      <c r="AI28" s="2"/>
    </row>
    <row r="29" spans="1:35" x14ac:dyDescent="0.25">
      <c r="A29" s="133"/>
      <c r="B29" s="169"/>
      <c r="C29" s="33" t="s">
        <v>28</v>
      </c>
      <c r="D29" s="57">
        <v>14.592563418332299</v>
      </c>
      <c r="E29" s="57">
        <v>112.47879136390755</v>
      </c>
      <c r="F29" s="57"/>
      <c r="G29" s="58">
        <f t="shared" si="1"/>
        <v>127.07135478223985</v>
      </c>
      <c r="H29" s="57"/>
      <c r="I29" s="59">
        <f t="shared" si="2"/>
        <v>127.07135478223985</v>
      </c>
      <c r="J29" s="57"/>
      <c r="K29" s="57"/>
      <c r="L29" s="57"/>
      <c r="M29" s="57"/>
      <c r="N29" s="57"/>
      <c r="O29" s="57">
        <v>186.8971882000188</v>
      </c>
      <c r="P29" s="59">
        <f t="shared" si="3"/>
        <v>186.8971882000188</v>
      </c>
      <c r="Q29" s="57"/>
      <c r="R29" s="57">
        <v>0.21288480935266657</v>
      </c>
      <c r="S29" s="57"/>
      <c r="T29" s="59">
        <f t="shared" si="4"/>
        <v>0.21288480935266657</v>
      </c>
      <c r="U29" s="57">
        <v>203.4620015818312</v>
      </c>
      <c r="V29" s="57"/>
      <c r="W29" s="57"/>
      <c r="X29" s="57">
        <v>1270.9401513287205</v>
      </c>
      <c r="Y29" s="57"/>
      <c r="Z29" s="59">
        <f t="shared" si="5"/>
        <v>1474.4021529105516</v>
      </c>
      <c r="AA29" s="57"/>
      <c r="AB29" s="57"/>
      <c r="AC29" s="57"/>
      <c r="AD29" s="57"/>
      <c r="AE29" s="57"/>
      <c r="AF29" s="57">
        <v>0.32785807003939699</v>
      </c>
      <c r="AG29" s="59">
        <f t="shared" si="6"/>
        <v>0.32785807003939699</v>
      </c>
      <c r="AH29" s="58">
        <f t="shared" si="0"/>
        <v>1788.9114387722025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253.50827589488892</v>
      </c>
      <c r="E31" s="92">
        <f t="shared" ref="E31:AH31" si="12">SUM(E26:E30)</f>
        <v>382.69230254181355</v>
      </c>
      <c r="F31" s="92">
        <f t="shared" si="12"/>
        <v>3.0005020577379513</v>
      </c>
      <c r="G31" s="92">
        <f t="shared" si="12"/>
        <v>639.20108049444036</v>
      </c>
      <c r="H31" s="92">
        <f t="shared" si="12"/>
        <v>0</v>
      </c>
      <c r="I31" s="92">
        <f t="shared" si="12"/>
        <v>639.20108049444036</v>
      </c>
      <c r="J31" s="92">
        <f t="shared" si="12"/>
        <v>1.7303083541863162E-2</v>
      </c>
      <c r="K31" s="92">
        <f t="shared" si="12"/>
        <v>1.2340532082406357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1096.1411127074118</v>
      </c>
      <c r="P31" s="92">
        <f t="shared" si="12"/>
        <v>1097.3924689991943</v>
      </c>
      <c r="Q31" s="92">
        <f t="shared" si="12"/>
        <v>2.8239872136576086E-2</v>
      </c>
      <c r="R31" s="92">
        <f t="shared" si="12"/>
        <v>31.126495794376563</v>
      </c>
      <c r="S31" s="92">
        <f t="shared" si="12"/>
        <v>0</v>
      </c>
      <c r="T31" s="92">
        <f t="shared" si="12"/>
        <v>31.15473566651314</v>
      </c>
      <c r="U31" s="92">
        <f t="shared" si="12"/>
        <v>10204.831485477682</v>
      </c>
      <c r="V31" s="92">
        <f t="shared" si="12"/>
        <v>2599.2786076556654</v>
      </c>
      <c r="W31" s="92">
        <f t="shared" si="12"/>
        <v>1.6270031897144199</v>
      </c>
      <c r="X31" s="92">
        <f t="shared" si="12"/>
        <v>1539.0671682324296</v>
      </c>
      <c r="Y31" s="92">
        <f t="shared" si="12"/>
        <v>0</v>
      </c>
      <c r="Z31" s="92">
        <f t="shared" si="12"/>
        <v>14344.804264555492</v>
      </c>
      <c r="AA31" s="92">
        <f t="shared" si="12"/>
        <v>2.2545204160045528E-2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0.3680481640799978</v>
      </c>
      <c r="AG31" s="92">
        <f t="shared" si="12"/>
        <v>0.3680481640799978</v>
      </c>
      <c r="AH31" s="92">
        <f t="shared" si="12"/>
        <v>16112.943143083879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2.5723665438129983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2.5723665438129983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>
        <v>1.7607464915995338E-2</v>
      </c>
      <c r="P34" s="59">
        <f t="shared" si="3"/>
        <v>1.7607464915995338E-2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107.14714471285536</v>
      </c>
      <c r="AD34" s="57"/>
      <c r="AE34" s="57"/>
      <c r="AF34" s="57"/>
      <c r="AG34" s="59">
        <f t="shared" si="6"/>
        <v>107.14714471285536</v>
      </c>
      <c r="AH34" s="58">
        <f t="shared" si="0"/>
        <v>107.16475217777136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/>
      <c r="E36" s="57">
        <v>1.2961403185341571</v>
      </c>
      <c r="F36" s="57"/>
      <c r="G36" s="58">
        <f t="shared" si="1"/>
        <v>1.2961403185341571</v>
      </c>
      <c r="H36" s="57"/>
      <c r="I36" s="59">
        <f t="shared" si="2"/>
        <v>1.2961403185341571</v>
      </c>
      <c r="J36" s="57"/>
      <c r="K36" s="57"/>
      <c r="L36" s="57"/>
      <c r="M36" s="57"/>
      <c r="N36" s="57"/>
      <c r="O36" s="57">
        <v>4.0206648821301787</v>
      </c>
      <c r="P36" s="59">
        <f t="shared" si="3"/>
        <v>4.0206648821301787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0.91346634963776829</v>
      </c>
      <c r="Y36" s="57"/>
      <c r="Z36" s="59">
        <f t="shared" si="5"/>
        <v>0.91346634963776829</v>
      </c>
      <c r="AA36" s="57"/>
      <c r="AB36" s="57"/>
      <c r="AC36" s="57"/>
      <c r="AD36" s="57"/>
      <c r="AE36" s="57">
        <v>133.06855261592764</v>
      </c>
      <c r="AF36" s="57">
        <v>8.5020335787334975</v>
      </c>
      <c r="AG36" s="59">
        <f t="shared" si="6"/>
        <v>141.57058619466113</v>
      </c>
      <c r="AH36" s="58">
        <f t="shared" si="0"/>
        <v>147.80085774496322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>
        <v>4.378781903104241E-2</v>
      </c>
      <c r="P37" s="59">
        <f t="shared" si="3"/>
        <v>4.378781903104241E-2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>
        <v>1.6786430223400644</v>
      </c>
      <c r="AD37" s="57"/>
      <c r="AE37" s="57"/>
      <c r="AF37" s="57">
        <v>302.64678349093668</v>
      </c>
      <c r="AG37" s="59">
        <f t="shared" si="6"/>
        <v>304.32542651327674</v>
      </c>
      <c r="AH37" s="58">
        <f t="shared" si="0"/>
        <v>304.36921433230776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1.2961403185341571</v>
      </c>
      <c r="F38" s="93">
        <f t="shared" si="13"/>
        <v>0</v>
      </c>
      <c r="G38" s="93">
        <f t="shared" si="13"/>
        <v>1.2961403185341571</v>
      </c>
      <c r="H38" s="93">
        <f t="shared" si="13"/>
        <v>0</v>
      </c>
      <c r="I38" s="93">
        <f t="shared" si="13"/>
        <v>1.2961403185341571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4.0820601660772162</v>
      </c>
      <c r="P38" s="93">
        <f t="shared" si="13"/>
        <v>4.0820601660772162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0.91346634963776829</v>
      </c>
      <c r="Y38" s="93">
        <f t="shared" si="14"/>
        <v>0</v>
      </c>
      <c r="Z38" s="93">
        <f t="shared" si="14"/>
        <v>0.91346634963776829</v>
      </c>
      <c r="AA38" s="93">
        <f t="shared" si="14"/>
        <v>0</v>
      </c>
      <c r="AB38" s="93">
        <f t="shared" si="14"/>
        <v>0</v>
      </c>
      <c r="AC38" s="93">
        <f t="shared" si="14"/>
        <v>108.82578773519543</v>
      </c>
      <c r="AD38" s="93">
        <f t="shared" si="14"/>
        <v>0</v>
      </c>
      <c r="AE38" s="93">
        <f t="shared" si="14"/>
        <v>133.06855261592764</v>
      </c>
      <c r="AF38" s="93">
        <f t="shared" si="14"/>
        <v>311.1488170696702</v>
      </c>
      <c r="AG38" s="93">
        <f t="shared" si="14"/>
        <v>553.04315742079325</v>
      </c>
      <c r="AH38" s="98">
        <f t="shared" si="14"/>
        <v>559.33482425504235</v>
      </c>
      <c r="AI38" s="2"/>
    </row>
    <row r="39" spans="1:35" x14ac:dyDescent="0.25">
      <c r="A39" s="133"/>
      <c r="B39" s="148" t="s">
        <v>37</v>
      </c>
      <c r="C39" s="149"/>
      <c r="D39" s="61">
        <v>1922.5469040403295</v>
      </c>
      <c r="E39" s="61">
        <v>638.81525112598933</v>
      </c>
      <c r="F39" s="61">
        <v>22.150934699348753</v>
      </c>
      <c r="G39" s="58">
        <f t="shared" si="1"/>
        <v>2583.513089865668</v>
      </c>
      <c r="H39" s="61">
        <v>9.4086010135874254</v>
      </c>
      <c r="I39" s="59">
        <f t="shared" si="2"/>
        <v>2592.9216908792555</v>
      </c>
      <c r="J39" s="61">
        <v>1.7953481140421923</v>
      </c>
      <c r="K39" s="61">
        <v>1.4419528055422315</v>
      </c>
      <c r="L39" s="61"/>
      <c r="M39" s="61">
        <v>0.22089483707423774</v>
      </c>
      <c r="N39" s="61"/>
      <c r="O39" s="61">
        <v>3628.1160208220172</v>
      </c>
      <c r="P39" s="59">
        <f t="shared" si="3"/>
        <v>3631.574216578676</v>
      </c>
      <c r="Q39" s="61">
        <v>2.8239872136576086E-2</v>
      </c>
      <c r="R39" s="61">
        <v>439.66959588692487</v>
      </c>
      <c r="S39" s="61">
        <v>105.82</v>
      </c>
      <c r="T39" s="59">
        <f t="shared" si="4"/>
        <v>545.51783575906143</v>
      </c>
      <c r="U39" s="61">
        <v>10213.657292277503</v>
      </c>
      <c r="V39" s="61">
        <v>2599.7054049049657</v>
      </c>
      <c r="W39" s="61">
        <v>1.6270031897144199</v>
      </c>
      <c r="X39" s="61">
        <v>2172.2587927038689</v>
      </c>
      <c r="Y39" s="61"/>
      <c r="Z39" s="59">
        <f t="shared" si="5"/>
        <v>14987.248493076053</v>
      </c>
      <c r="AA39" s="61">
        <v>2.7618448764964234</v>
      </c>
      <c r="AB39" s="61"/>
      <c r="AC39" s="61">
        <v>118.46755349957834</v>
      </c>
      <c r="AD39" s="61"/>
      <c r="AE39" s="61">
        <v>133.0977087835349</v>
      </c>
      <c r="AF39" s="61">
        <v>315.411336243611</v>
      </c>
      <c r="AG39" s="59">
        <f t="shared" si="6"/>
        <v>566.97659852672427</v>
      </c>
      <c r="AH39" s="58">
        <f t="shared" si="0"/>
        <v>22327.000679696266</v>
      </c>
      <c r="AI39" s="2"/>
    </row>
    <row r="40" spans="1:35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</row>
    <row r="41" spans="1:35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5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5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5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</sheetData>
  <mergeCells count="20">
    <mergeCell ref="A3:T3"/>
    <mergeCell ref="U3:AH3"/>
    <mergeCell ref="A4:C8"/>
    <mergeCell ref="U7:Z7"/>
    <mergeCell ref="Q7:T7"/>
    <mergeCell ref="J7:P7"/>
    <mergeCell ref="D7:I7"/>
    <mergeCell ref="D4:T5"/>
    <mergeCell ref="D6:T6"/>
    <mergeCell ref="U4:AH5"/>
    <mergeCell ref="U6:AH6"/>
    <mergeCell ref="AH7:AH8"/>
    <mergeCell ref="AC7:AG7"/>
    <mergeCell ref="A9:A39"/>
    <mergeCell ref="B9:B14"/>
    <mergeCell ref="B15:B21"/>
    <mergeCell ref="B22:B25"/>
    <mergeCell ref="B26:B31"/>
    <mergeCell ref="B39:C39"/>
    <mergeCell ref="B34:B38"/>
  </mergeCells>
  <printOptions horizontalCentered="1"/>
  <pageMargins left="0.95" right="0.95" top="0.75" bottom="0.75" header="0.31" footer="0.31"/>
  <pageSetup paperSize="9" scale="67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FF00"/>
  </sheetPr>
  <dimension ref="A1:AH41"/>
  <sheetViews>
    <sheetView showZeros="0" view="pageLayout" topLeftCell="D1" zoomScale="70" zoomScaleNormal="100" zoomScaleSheetLayoutView="90" zoomScalePageLayoutView="70" workbookViewId="0">
      <selection activeCell="T45" sqref="T45"/>
    </sheetView>
  </sheetViews>
  <sheetFormatPr defaultColWidth="9.140625" defaultRowHeight="15" x14ac:dyDescent="0.25"/>
  <cols>
    <col min="1" max="1" width="6.85546875" style="1" customWidth="1"/>
    <col min="2" max="2" width="21.85546875" style="1" customWidth="1"/>
    <col min="3" max="3" width="28.42578125" style="1" customWidth="1"/>
    <col min="4" max="4" width="7" style="1" customWidth="1"/>
    <col min="5" max="5" width="6.7109375" style="1" customWidth="1"/>
    <col min="6" max="7" width="6.5703125" style="1" customWidth="1"/>
    <col min="8" max="8" width="6.7109375" style="1" customWidth="1"/>
    <col min="9" max="9" width="9.42578125" style="1" customWidth="1"/>
    <col min="10" max="10" width="6.42578125" style="1" customWidth="1"/>
    <col min="11" max="11" width="6.28515625" style="1" customWidth="1"/>
    <col min="12" max="12" width="6.140625" style="1" customWidth="1"/>
    <col min="13" max="13" width="6.28515625" style="1" customWidth="1"/>
    <col min="14" max="14" width="6.7109375" style="1" customWidth="1"/>
    <col min="15" max="15" width="6.85546875" style="1" customWidth="1"/>
    <col min="16" max="16" width="9.85546875" style="1" customWidth="1"/>
    <col min="17" max="18" width="6.42578125" style="1" customWidth="1"/>
    <col min="19" max="19" width="6.7109375" style="1" customWidth="1"/>
    <col min="20" max="20" width="9.85546875" style="1" customWidth="1"/>
    <col min="21" max="21" width="7.28515625" style="1" customWidth="1"/>
    <col min="22" max="22" width="7.28515625" style="1" bestFit="1" customWidth="1"/>
    <col min="23" max="23" width="7.28515625" style="1" customWidth="1"/>
    <col min="24" max="24" width="7.28515625" style="1" bestFit="1" customWidth="1"/>
    <col min="25" max="25" width="7.28515625" style="1" customWidth="1"/>
    <col min="26" max="26" width="10.5703125" style="1" bestFit="1" customWidth="1"/>
    <col min="27" max="27" width="11.42578125" style="1" customWidth="1"/>
    <col min="28" max="28" width="12" style="1" customWidth="1"/>
    <col min="29" max="29" width="7.42578125" style="1" customWidth="1"/>
    <col min="30" max="30" width="7.7109375" style="1" customWidth="1"/>
    <col min="31" max="32" width="7.5703125" style="1" customWidth="1"/>
    <col min="33" max="33" width="10.5703125" style="1" bestFit="1" customWidth="1"/>
    <col min="34" max="34" width="12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55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4" ht="16.5" customHeight="1" x14ac:dyDescent="0.25">
      <c r="A9" s="133" t="s">
        <v>2</v>
      </c>
      <c r="B9" s="159" t="s">
        <v>3</v>
      </c>
      <c r="C9" s="26" t="s">
        <v>11</v>
      </c>
      <c r="D9" s="57">
        <v>1356.8804519583703</v>
      </c>
      <c r="E9" s="57"/>
      <c r="F9" s="57"/>
      <c r="G9" s="58">
        <f>SUM(D9:F9)</f>
        <v>1356.8804519583703</v>
      </c>
      <c r="H9" s="57"/>
      <c r="I9" s="59">
        <f>SUM(G9:H9)</f>
        <v>1356.8804519583703</v>
      </c>
      <c r="J9" s="57"/>
      <c r="K9" s="57"/>
      <c r="L9" s="57"/>
      <c r="M9" s="57"/>
      <c r="N9" s="57">
        <v>0.18797655234991967</v>
      </c>
      <c r="O9" s="57"/>
      <c r="P9" s="59">
        <f>SUM(J9:O9)</f>
        <v>0.18797655234991967</v>
      </c>
      <c r="Q9" s="57"/>
      <c r="R9" s="57">
        <v>0.50034937578863392</v>
      </c>
      <c r="S9" s="57"/>
      <c r="T9" s="59">
        <f>SUM(Q9:S9)</f>
        <v>0.50034937578863392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>
        <v>0.22908762755560713</v>
      </c>
      <c r="AF9" s="57"/>
      <c r="AG9" s="59">
        <f>SUM(AC9:AF9)</f>
        <v>0.22908762755560713</v>
      </c>
      <c r="AH9" s="58">
        <f t="shared" ref="AH9:AH39" si="0">AG9+AB9+AA9+Z9+T9+P9+I9</f>
        <v>1357.7978655140644</v>
      </c>
    </row>
    <row r="10" spans="1:34" x14ac:dyDescent="0.25">
      <c r="A10" s="133"/>
      <c r="B10" s="160"/>
      <c r="C10" s="26" t="s">
        <v>12</v>
      </c>
      <c r="D10" s="57">
        <v>0.11566945924929647</v>
      </c>
      <c r="E10" s="57">
        <v>23.500535772142182</v>
      </c>
      <c r="F10" s="57">
        <v>1.5660914451238381</v>
      </c>
      <c r="G10" s="58">
        <f t="shared" ref="G10:G39" si="1">SUM(D10:F10)</f>
        <v>25.182296676515318</v>
      </c>
      <c r="H10" s="57"/>
      <c r="I10" s="59">
        <f t="shared" ref="I10:I39" si="2">SUM(G10:H10)</f>
        <v>25.182296676515318</v>
      </c>
      <c r="J10" s="57"/>
      <c r="K10" s="57"/>
      <c r="L10" s="57"/>
      <c r="M10" s="57"/>
      <c r="N10" s="57"/>
      <c r="O10" s="57"/>
      <c r="P10" s="59">
        <f t="shared" ref="P10:P37" si="3">SUM(J10:O10)</f>
        <v>0</v>
      </c>
      <c r="Q10" s="57">
        <v>1.9761539920344087E-2</v>
      </c>
      <c r="R10" s="57">
        <v>5.0195136717316256E-2</v>
      </c>
      <c r="S10" s="57">
        <v>5.8854678815575101E-2</v>
      </c>
      <c r="T10" s="59">
        <f t="shared" ref="T10:T39" si="4">SUM(Q10:S10)</f>
        <v>0.12881135545323544</v>
      </c>
      <c r="U10" s="57"/>
      <c r="V10" s="57"/>
      <c r="W10" s="57"/>
      <c r="X10" s="57">
        <v>205.15571075465104</v>
      </c>
      <c r="Y10" s="57"/>
      <c r="Z10" s="59">
        <f t="shared" ref="Z10:Z39" si="5">SUM(U10:Y10)</f>
        <v>205.15571075465104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230.46681878661957</v>
      </c>
    </row>
    <row r="11" spans="1:34" x14ac:dyDescent="0.25">
      <c r="A11" s="133"/>
      <c r="B11" s="160"/>
      <c r="C11" s="26" t="s">
        <v>13</v>
      </c>
      <c r="D11" s="57"/>
      <c r="E11" s="57"/>
      <c r="F11" s="57">
        <v>563.28649516744201</v>
      </c>
      <c r="G11" s="58">
        <f t="shared" si="1"/>
        <v>563.28649516744201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>
        <v>3.3040326830626618E-2</v>
      </c>
      <c r="AF11" s="57"/>
      <c r="AG11" s="59">
        <f t="shared" si="6"/>
        <v>3.3040326830626618E-2</v>
      </c>
      <c r="AH11" s="58">
        <f t="shared" si="0"/>
        <v>7421.631697678321</v>
      </c>
    </row>
    <row r="12" spans="1:34" ht="15" customHeight="1" x14ac:dyDescent="0.25">
      <c r="A12" s="133"/>
      <c r="B12" s="160"/>
      <c r="C12" s="27" t="s">
        <v>75</v>
      </c>
      <c r="D12" s="87">
        <f>SUM(D9:D11)</f>
        <v>1356.9961214176196</v>
      </c>
      <c r="E12" s="87">
        <f t="shared" ref="E12:AH12" si="7">SUM(E9:E11)</f>
        <v>23.500535772142182</v>
      </c>
      <c r="F12" s="87">
        <f t="shared" si="7"/>
        <v>564.8525866125658</v>
      </c>
      <c r="G12" s="87">
        <f t="shared" si="7"/>
        <v>1945.3492438023277</v>
      </c>
      <c r="H12" s="87">
        <f t="shared" si="7"/>
        <v>0</v>
      </c>
      <c r="I12" s="87">
        <f t="shared" si="7"/>
        <v>8803.661405986375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0.18797655234991967</v>
      </c>
      <c r="O12" s="87">
        <f t="shared" si="7"/>
        <v>0</v>
      </c>
      <c r="P12" s="87">
        <f t="shared" si="7"/>
        <v>0.18797655234991967</v>
      </c>
      <c r="Q12" s="87">
        <f t="shared" si="7"/>
        <v>1.9761539920344087E-2</v>
      </c>
      <c r="R12" s="87">
        <f t="shared" si="7"/>
        <v>0.55054451250595016</v>
      </c>
      <c r="S12" s="87">
        <f t="shared" si="7"/>
        <v>5.8854678815575101E-2</v>
      </c>
      <c r="T12" s="87">
        <f t="shared" si="7"/>
        <v>0.62916073124186933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205.15571075465104</v>
      </c>
      <c r="Y12" s="87">
        <f t="shared" si="7"/>
        <v>0</v>
      </c>
      <c r="Z12" s="87">
        <f t="shared" si="7"/>
        <v>205.15571075465104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0.26212795438623376</v>
      </c>
      <c r="AF12" s="87">
        <f t="shared" si="7"/>
        <v>0</v>
      </c>
      <c r="AG12" s="87">
        <f t="shared" si="7"/>
        <v>0.26212795438623376</v>
      </c>
      <c r="AH12" s="87">
        <f t="shared" si="7"/>
        <v>9009.8963819790042</v>
      </c>
    </row>
    <row r="13" spans="1:34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0.33936297749059929</v>
      </c>
      <c r="I13" s="59">
        <f t="shared" si="2"/>
        <v>0.33936297749059929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0.33936297749059929</v>
      </c>
    </row>
    <row r="14" spans="1:34" x14ac:dyDescent="0.25">
      <c r="A14" s="133"/>
      <c r="B14" s="161"/>
      <c r="C14" s="28" t="s">
        <v>10</v>
      </c>
      <c r="D14" s="87">
        <f>D12+D13</f>
        <v>1356.9961214176196</v>
      </c>
      <c r="E14" s="87">
        <f t="shared" ref="E14:AH14" si="8">E12+E13</f>
        <v>23.500535772142182</v>
      </c>
      <c r="F14" s="87">
        <f t="shared" si="8"/>
        <v>564.8525866125658</v>
      </c>
      <c r="G14" s="87">
        <f t="shared" si="8"/>
        <v>1945.3492438023277</v>
      </c>
      <c r="H14" s="87">
        <f t="shared" si="8"/>
        <v>0.33936297749059929</v>
      </c>
      <c r="I14" s="87">
        <f t="shared" si="8"/>
        <v>8804.000768963866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0.18797655234991967</v>
      </c>
      <c r="O14" s="87">
        <f t="shared" si="8"/>
        <v>0</v>
      </c>
      <c r="P14" s="87">
        <f t="shared" si="8"/>
        <v>0.18797655234991967</v>
      </c>
      <c r="Q14" s="87">
        <f t="shared" si="8"/>
        <v>1.9761539920344087E-2</v>
      </c>
      <c r="R14" s="87">
        <f t="shared" si="8"/>
        <v>0.55054451250595016</v>
      </c>
      <c r="S14" s="87">
        <f t="shared" si="8"/>
        <v>5.8854678815575101E-2</v>
      </c>
      <c r="T14" s="87">
        <f t="shared" si="8"/>
        <v>0.62916073124186933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205.15571075465104</v>
      </c>
      <c r="Y14" s="87">
        <f t="shared" si="8"/>
        <v>0</v>
      </c>
      <c r="Z14" s="87">
        <f t="shared" si="8"/>
        <v>205.15571075465104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0.26212795438623376</v>
      </c>
      <c r="AF14" s="87">
        <f t="shared" si="8"/>
        <v>0</v>
      </c>
      <c r="AG14" s="87">
        <f t="shared" si="8"/>
        <v>0.26212795438623376</v>
      </c>
      <c r="AH14" s="87">
        <f t="shared" si="8"/>
        <v>9010.2357449564952</v>
      </c>
    </row>
    <row r="15" spans="1:34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272.0675616972506</v>
      </c>
      <c r="K15" s="57"/>
      <c r="L15" s="57"/>
      <c r="M15" s="57"/>
      <c r="N15" s="57"/>
      <c r="O15" s="57"/>
      <c r="P15" s="59">
        <f t="shared" si="3"/>
        <v>272.0675616972506</v>
      </c>
      <c r="Q15" s="57">
        <v>2.5963456723243565E-2</v>
      </c>
      <c r="R15" s="57">
        <v>2.2389051246797721E-2</v>
      </c>
      <c r="S15" s="57">
        <v>5.8635808559398192E-2</v>
      </c>
      <c r="T15" s="59">
        <f t="shared" si="4"/>
        <v>0.10698831652943948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272.17455001378005</v>
      </c>
    </row>
    <row r="16" spans="1:34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</row>
    <row r="17" spans="1:34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</row>
    <row r="18" spans="1:34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</row>
    <row r="19" spans="1:34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4.609297905783265</v>
      </c>
      <c r="O19" s="57"/>
      <c r="P19" s="59">
        <f t="shared" si="3"/>
        <v>4.609297905783265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4.609297905783265</v>
      </c>
    </row>
    <row r="20" spans="1:34" x14ac:dyDescent="0.25">
      <c r="A20" s="133"/>
      <c r="B20" s="174"/>
      <c r="C20" s="29" t="s">
        <v>21</v>
      </c>
      <c r="D20" s="57">
        <v>0.33150150163971337</v>
      </c>
      <c r="E20" s="57">
        <v>4.7271797742428934</v>
      </c>
      <c r="F20" s="57">
        <v>0.33329674225559569</v>
      </c>
      <c r="G20" s="58">
        <f t="shared" si="1"/>
        <v>5.391978018138202</v>
      </c>
      <c r="H20" s="57"/>
      <c r="I20" s="59">
        <f t="shared" si="2"/>
        <v>5.391978018138202</v>
      </c>
      <c r="J20" s="57"/>
      <c r="K20" s="57"/>
      <c r="L20" s="57"/>
      <c r="M20" s="57"/>
      <c r="N20" s="57"/>
      <c r="O20" s="57">
        <v>2735.524803656544</v>
      </c>
      <c r="P20" s="59">
        <f t="shared" si="3"/>
        <v>2735.524803656544</v>
      </c>
      <c r="Q20" s="57">
        <v>0.64625318332201076</v>
      </c>
      <c r="R20" s="57">
        <v>3.4782280752064172</v>
      </c>
      <c r="S20" s="57">
        <v>1.2463771650185127</v>
      </c>
      <c r="T20" s="59">
        <f t="shared" si="4"/>
        <v>5.3708584235469408</v>
      </c>
      <c r="U20" s="57">
        <v>0.24115935166345204</v>
      </c>
      <c r="V20" s="57"/>
      <c r="W20" s="57"/>
      <c r="X20" s="57">
        <v>0.33628102500486989</v>
      </c>
      <c r="Y20" s="57"/>
      <c r="Z20" s="59">
        <f t="shared" si="5"/>
        <v>0.57744037666832193</v>
      </c>
      <c r="AA20" s="57"/>
      <c r="AB20" s="57"/>
      <c r="AC20" s="57"/>
      <c r="AD20" s="57"/>
      <c r="AE20" s="57">
        <v>3.3170301129093388E-2</v>
      </c>
      <c r="AF20" s="57">
        <v>7.407358151951815E-3</v>
      </c>
      <c r="AG20" s="59">
        <f t="shared" si="6"/>
        <v>4.0577659281045203E-2</v>
      </c>
      <c r="AH20" s="58">
        <f t="shared" si="0"/>
        <v>2746.9056581341783</v>
      </c>
    </row>
    <row r="21" spans="1:34" x14ac:dyDescent="0.25">
      <c r="A21" s="133"/>
      <c r="B21" s="175"/>
      <c r="C21" s="30" t="s">
        <v>10</v>
      </c>
      <c r="D21" s="88">
        <f>SUM(D15:D20)</f>
        <v>0.33150150163971337</v>
      </c>
      <c r="E21" s="88">
        <f t="shared" ref="E21:Z21" si="9">SUM(E15:E20)</f>
        <v>4.7271797742428934</v>
      </c>
      <c r="F21" s="88">
        <f t="shared" si="9"/>
        <v>0.33329674225559569</v>
      </c>
      <c r="G21" s="88">
        <f t="shared" si="9"/>
        <v>5.391978018138202</v>
      </c>
      <c r="H21" s="88">
        <f t="shared" si="9"/>
        <v>0</v>
      </c>
      <c r="I21" s="88">
        <f t="shared" si="9"/>
        <v>5.391978018138202</v>
      </c>
      <c r="J21" s="88">
        <f t="shared" si="9"/>
        <v>272.0675616972506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4.609297905783265</v>
      </c>
      <c r="O21" s="88">
        <f t="shared" si="9"/>
        <v>2735.524803656544</v>
      </c>
      <c r="P21" s="88">
        <f t="shared" si="9"/>
        <v>3012.2016632595778</v>
      </c>
      <c r="Q21" s="88">
        <f t="shared" si="9"/>
        <v>0.67221664004525428</v>
      </c>
      <c r="R21" s="88">
        <f t="shared" si="9"/>
        <v>3.5006171264532151</v>
      </c>
      <c r="S21" s="88">
        <f t="shared" si="9"/>
        <v>1.3050129735779108</v>
      </c>
      <c r="T21" s="88">
        <f t="shared" si="9"/>
        <v>5.4778467400763802</v>
      </c>
      <c r="U21" s="88">
        <f t="shared" si="9"/>
        <v>0.24115935166345204</v>
      </c>
      <c r="V21" s="88">
        <f t="shared" si="9"/>
        <v>0</v>
      </c>
      <c r="W21" s="88">
        <f t="shared" si="9"/>
        <v>0</v>
      </c>
      <c r="X21" s="88">
        <f t="shared" si="9"/>
        <v>0.33628102500486989</v>
      </c>
      <c r="Y21" s="88">
        <f t="shared" si="9"/>
        <v>0</v>
      </c>
      <c r="Z21" s="88">
        <f t="shared" si="9"/>
        <v>0.57744037666832193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3.3170301129093388E-2</v>
      </c>
      <c r="AF21" s="88">
        <f t="shared" si="10"/>
        <v>7.407358151951815E-3</v>
      </c>
      <c r="AG21" s="88">
        <f t="shared" si="10"/>
        <v>4.0577659281045203E-2</v>
      </c>
      <c r="AH21" s="88">
        <f t="shared" si="10"/>
        <v>3023.6895060537418</v>
      </c>
    </row>
    <row r="22" spans="1:34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62.860313031093575</v>
      </c>
      <c r="R22" s="57"/>
      <c r="S22" s="57"/>
      <c r="T22" s="59">
        <f t="shared" si="4"/>
        <v>62.860313031093575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62.860313031093575</v>
      </c>
    </row>
    <row r="23" spans="1:34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>
        <v>0.55631302798238313</v>
      </c>
      <c r="R23" s="57">
        <v>750.51897365636898</v>
      </c>
      <c r="S23" s="57">
        <v>5.2625020685266914E-2</v>
      </c>
      <c r="T23" s="59">
        <f t="shared" si="4"/>
        <v>751.12791170503658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>
        <v>1.9986768775930645E-2</v>
      </c>
      <c r="AF23" s="57"/>
      <c r="AG23" s="59">
        <f t="shared" si="6"/>
        <v>1.9986768775930645E-2</v>
      </c>
      <c r="AH23" s="58">
        <f t="shared" si="0"/>
        <v>751.14789847381246</v>
      </c>
    </row>
    <row r="24" spans="1:34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>
        <v>0.15308851063723838</v>
      </c>
      <c r="R24" s="57"/>
      <c r="S24" s="57">
        <v>85.250195551569519</v>
      </c>
      <c r="T24" s="59">
        <f t="shared" si="4"/>
        <v>85.403284062206751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85.403284062206751</v>
      </c>
    </row>
    <row r="25" spans="1:34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63.569714569713199</v>
      </c>
      <c r="R25" s="91">
        <f t="shared" si="11"/>
        <v>750.51897365636898</v>
      </c>
      <c r="S25" s="91">
        <f t="shared" si="11"/>
        <v>85.302820572254788</v>
      </c>
      <c r="T25" s="91">
        <f t="shared" si="11"/>
        <v>899.39150879833687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1.9986768775930645E-2</v>
      </c>
      <c r="AF25" s="91">
        <f t="shared" si="11"/>
        <v>0</v>
      </c>
      <c r="AG25" s="91">
        <f t="shared" si="11"/>
        <v>1.9986768775930645E-2</v>
      </c>
      <c r="AH25" s="91">
        <f t="shared" si="11"/>
        <v>899.41149556711275</v>
      </c>
    </row>
    <row r="26" spans="1:34" x14ac:dyDescent="0.25">
      <c r="A26" s="133"/>
      <c r="B26" s="168" t="s">
        <v>5</v>
      </c>
      <c r="C26" s="33" t="s">
        <v>25</v>
      </c>
      <c r="D26" s="57">
        <v>6.1221467985862965</v>
      </c>
      <c r="E26" s="57">
        <v>138.40385810917516</v>
      </c>
      <c r="F26" s="57">
        <v>2.3810069272468826</v>
      </c>
      <c r="G26" s="58">
        <f t="shared" si="1"/>
        <v>146.90701183500835</v>
      </c>
      <c r="H26" s="57">
        <v>0.28896924743114655</v>
      </c>
      <c r="I26" s="59">
        <f t="shared" si="2"/>
        <v>147.19598108243949</v>
      </c>
      <c r="J26" s="57">
        <v>0.23192176080709059</v>
      </c>
      <c r="K26" s="57"/>
      <c r="L26" s="57"/>
      <c r="M26" s="57"/>
      <c r="N26" s="57">
        <v>0.21155880970053112</v>
      </c>
      <c r="O26" s="57">
        <v>6.1091108397552958</v>
      </c>
      <c r="P26" s="59">
        <f t="shared" si="3"/>
        <v>6.5525914102629175</v>
      </c>
      <c r="Q26" s="57">
        <v>2.7950694545983121</v>
      </c>
      <c r="R26" s="57">
        <v>4.1731048040365861</v>
      </c>
      <c r="S26" s="57">
        <v>0.51485794408138497</v>
      </c>
      <c r="T26" s="59">
        <f t="shared" si="4"/>
        <v>7.4830322027162826</v>
      </c>
      <c r="U26" s="57">
        <v>14461.775583058805</v>
      </c>
      <c r="V26" s="57"/>
      <c r="W26" s="57"/>
      <c r="X26" s="57"/>
      <c r="Y26" s="57"/>
      <c r="Z26" s="59">
        <f t="shared" si="5"/>
        <v>14461.775583058805</v>
      </c>
      <c r="AA26" s="57"/>
      <c r="AB26" s="57"/>
      <c r="AC26" s="57"/>
      <c r="AD26" s="57"/>
      <c r="AE26" s="57">
        <v>0.19228676227887584</v>
      </c>
      <c r="AF26" s="57">
        <v>3.9270659806934262E-2</v>
      </c>
      <c r="AG26" s="59">
        <f t="shared" si="6"/>
        <v>0.23155742208581009</v>
      </c>
      <c r="AH26" s="58">
        <f t="shared" si="0"/>
        <v>14623.23874517631</v>
      </c>
    </row>
    <row r="27" spans="1:34" x14ac:dyDescent="0.25">
      <c r="A27" s="133"/>
      <c r="B27" s="169"/>
      <c r="C27" s="33" t="s">
        <v>26</v>
      </c>
      <c r="D27" s="57"/>
      <c r="E27" s="57">
        <v>1.7570882254573248</v>
      </c>
      <c r="F27" s="57"/>
      <c r="G27" s="58">
        <f t="shared" si="1"/>
        <v>1.7570882254573248</v>
      </c>
      <c r="H27" s="57"/>
      <c r="I27" s="59">
        <f t="shared" si="2"/>
        <v>1.7570882254573248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>
        <v>6.7186905140432088E-2</v>
      </c>
      <c r="S27" s="57">
        <v>0.18484788725222528</v>
      </c>
      <c r="T27" s="59">
        <f t="shared" si="4"/>
        <v>0.25203479239265736</v>
      </c>
      <c r="U27" s="57"/>
      <c r="V27" s="57">
        <v>753.91277814063676</v>
      </c>
      <c r="W27" s="57"/>
      <c r="X27" s="57">
        <v>0.12235914493336744</v>
      </c>
      <c r="Y27" s="57"/>
      <c r="Z27" s="59">
        <f t="shared" si="5"/>
        <v>754.03513728557016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756.04426030342017</v>
      </c>
    </row>
    <row r="28" spans="1:34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>
        <v>0.1516586985480225</v>
      </c>
      <c r="S28" s="57">
        <v>0.51126893426024256</v>
      </c>
      <c r="T28" s="59">
        <f t="shared" si="4"/>
        <v>0.66292763280826505</v>
      </c>
      <c r="U28" s="57"/>
      <c r="V28" s="57"/>
      <c r="W28" s="57">
        <v>12.976770750768514</v>
      </c>
      <c r="X28" s="57"/>
      <c r="Y28" s="57"/>
      <c r="Z28" s="59">
        <f t="shared" si="5"/>
        <v>12.976770750768514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13.639698383576778</v>
      </c>
    </row>
    <row r="29" spans="1:34" x14ac:dyDescent="0.25">
      <c r="A29" s="133"/>
      <c r="B29" s="169"/>
      <c r="C29" s="33" t="s">
        <v>28</v>
      </c>
      <c r="D29" s="57"/>
      <c r="E29" s="57">
        <v>12.218554455413246</v>
      </c>
      <c r="F29" s="57"/>
      <c r="G29" s="58">
        <f t="shared" si="1"/>
        <v>12.218554455413246</v>
      </c>
      <c r="H29" s="57"/>
      <c r="I29" s="59">
        <f t="shared" si="2"/>
        <v>12.218554455413246</v>
      </c>
      <c r="J29" s="57"/>
      <c r="K29" s="57"/>
      <c r="L29" s="57"/>
      <c r="M29" s="57"/>
      <c r="N29" s="57"/>
      <c r="O29" s="57"/>
      <c r="P29" s="59">
        <f t="shared" si="3"/>
        <v>0</v>
      </c>
      <c r="Q29" s="57">
        <v>2.626676293291828E-2</v>
      </c>
      <c r="R29" s="57">
        <v>1.8181980167003873E-2</v>
      </c>
      <c r="S29" s="57">
        <v>4.3146755260062182E-2</v>
      </c>
      <c r="T29" s="59">
        <f t="shared" si="4"/>
        <v>8.7595498359984342E-2</v>
      </c>
      <c r="U29" s="57">
        <v>0.37252873338084497</v>
      </c>
      <c r="V29" s="57"/>
      <c r="W29" s="57"/>
      <c r="X29" s="57">
        <v>594.85326293881678</v>
      </c>
      <c r="Y29" s="57"/>
      <c r="Z29" s="59">
        <f t="shared" si="5"/>
        <v>595.2257916721976</v>
      </c>
      <c r="AA29" s="57"/>
      <c r="AB29" s="57"/>
      <c r="AC29" s="57"/>
      <c r="AD29" s="57"/>
      <c r="AE29" s="57">
        <v>5.3026398499967107E-3</v>
      </c>
      <c r="AF29" s="57"/>
      <c r="AG29" s="59">
        <f t="shared" si="6"/>
        <v>5.3026398499967107E-3</v>
      </c>
      <c r="AH29" s="58">
        <f t="shared" si="0"/>
        <v>607.53724426582085</v>
      </c>
    </row>
    <row r="30" spans="1:34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0.57871636808670046</v>
      </c>
      <c r="Z30" s="59">
        <f t="shared" si="5"/>
        <v>0.57871636808670046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0.57871636808670046</v>
      </c>
    </row>
    <row r="31" spans="1:34" x14ac:dyDescent="0.25">
      <c r="A31" s="133"/>
      <c r="B31" s="170"/>
      <c r="C31" s="34" t="s">
        <v>10</v>
      </c>
      <c r="D31" s="92">
        <f>SUM(D26:D30)</f>
        <v>6.1221467985862965</v>
      </c>
      <c r="E31" s="92">
        <f t="shared" ref="E31:AH31" si="12">SUM(E26:E30)</f>
        <v>152.37950079004574</v>
      </c>
      <c r="F31" s="92">
        <f t="shared" si="12"/>
        <v>2.3810069272468826</v>
      </c>
      <c r="G31" s="92">
        <f t="shared" si="12"/>
        <v>160.88265451587893</v>
      </c>
      <c r="H31" s="92">
        <f t="shared" si="12"/>
        <v>0.28896924743114655</v>
      </c>
      <c r="I31" s="92">
        <f t="shared" si="12"/>
        <v>161.17162376331007</v>
      </c>
      <c r="J31" s="92">
        <f t="shared" si="12"/>
        <v>0.23192176080709059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0.21155880970053112</v>
      </c>
      <c r="O31" s="92">
        <f t="shared" si="12"/>
        <v>6.1091108397552958</v>
      </c>
      <c r="P31" s="92">
        <f t="shared" si="12"/>
        <v>6.5525914102629175</v>
      </c>
      <c r="Q31" s="92">
        <f t="shared" si="12"/>
        <v>2.8213362175312304</v>
      </c>
      <c r="R31" s="92">
        <f t="shared" si="12"/>
        <v>4.4101323878920446</v>
      </c>
      <c r="S31" s="92">
        <f t="shared" si="12"/>
        <v>1.2541215208539149</v>
      </c>
      <c r="T31" s="92">
        <f t="shared" si="12"/>
        <v>8.4855901262771898</v>
      </c>
      <c r="U31" s="92">
        <f t="shared" si="12"/>
        <v>14462.148111792185</v>
      </c>
      <c r="V31" s="92">
        <f t="shared" si="12"/>
        <v>753.91277814063676</v>
      </c>
      <c r="W31" s="92">
        <f t="shared" si="12"/>
        <v>12.976770750768514</v>
      </c>
      <c r="X31" s="92">
        <f t="shared" si="12"/>
        <v>594.97562208375018</v>
      </c>
      <c r="Y31" s="92">
        <f t="shared" si="12"/>
        <v>0.57871636808670046</v>
      </c>
      <c r="Z31" s="92">
        <f t="shared" si="12"/>
        <v>15824.591999135428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0.19758940212887255</v>
      </c>
      <c r="AF31" s="92">
        <f t="shared" si="12"/>
        <v>3.9270659806934262E-2</v>
      </c>
      <c r="AG31" s="92">
        <f t="shared" si="12"/>
        <v>0.2368600619358068</v>
      </c>
      <c r="AH31" s="92">
        <f t="shared" si="12"/>
        <v>16001.038664497215</v>
      </c>
    </row>
    <row r="32" spans="1:34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5.9414212995892557E-2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5.9414212995892557E-2</v>
      </c>
    </row>
    <row r="33" spans="1:34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</row>
    <row r="34" spans="1:34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56.199596399051195</v>
      </c>
      <c r="AD34" s="57"/>
      <c r="AE34" s="57"/>
      <c r="AF34" s="57"/>
      <c r="AG34" s="59">
        <f t="shared" si="6"/>
        <v>56.199596399051195</v>
      </c>
      <c r="AH34" s="58">
        <f t="shared" si="0"/>
        <v>56.199596399051195</v>
      </c>
    </row>
    <row r="35" spans="1:34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</row>
    <row r="36" spans="1:34" x14ac:dyDescent="0.25">
      <c r="A36" s="133"/>
      <c r="B36" s="172"/>
      <c r="C36" s="37" t="s">
        <v>35</v>
      </c>
      <c r="D36" s="57">
        <v>3.537917027659581E-2</v>
      </c>
      <c r="E36" s="57"/>
      <c r="F36" s="57"/>
      <c r="G36" s="58">
        <f t="shared" si="1"/>
        <v>3.537917027659581E-2</v>
      </c>
      <c r="H36" s="57"/>
      <c r="I36" s="59">
        <f t="shared" si="2"/>
        <v>3.537917027659581E-2</v>
      </c>
      <c r="J36" s="57"/>
      <c r="K36" s="57"/>
      <c r="L36" s="57"/>
      <c r="M36" s="57"/>
      <c r="N36" s="57"/>
      <c r="O36" s="57">
        <v>0.27277215044517011</v>
      </c>
      <c r="P36" s="59">
        <f t="shared" si="3"/>
        <v>0.27277215044517011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0.16755833821651314</v>
      </c>
      <c r="Y36" s="57"/>
      <c r="Z36" s="59">
        <f t="shared" si="5"/>
        <v>0.16755833821651314</v>
      </c>
      <c r="AA36" s="57"/>
      <c r="AB36" s="57"/>
      <c r="AC36" s="57"/>
      <c r="AD36" s="57"/>
      <c r="AE36" s="57">
        <v>278.14047967705937</v>
      </c>
      <c r="AF36" s="57"/>
      <c r="AG36" s="59">
        <f t="shared" si="6"/>
        <v>278.14047967705937</v>
      </c>
      <c r="AH36" s="58">
        <f t="shared" si="0"/>
        <v>278.61618933599766</v>
      </c>
    </row>
    <row r="37" spans="1:34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18.061552154337637</v>
      </c>
      <c r="AG37" s="59">
        <f t="shared" si="6"/>
        <v>18.061552154337637</v>
      </c>
      <c r="AH37" s="58">
        <f t="shared" si="0"/>
        <v>18.061552154337637</v>
      </c>
    </row>
    <row r="38" spans="1:34" x14ac:dyDescent="0.25">
      <c r="A38" s="133"/>
      <c r="B38" s="173"/>
      <c r="C38" s="38" t="s">
        <v>10</v>
      </c>
      <c r="D38" s="93">
        <f>SUM(D34:D37)</f>
        <v>3.537917027659581E-2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3.537917027659581E-2</v>
      </c>
      <c r="H38" s="93">
        <f t="shared" si="13"/>
        <v>0</v>
      </c>
      <c r="I38" s="93">
        <f t="shared" si="13"/>
        <v>3.537917027659581E-2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0.27277215044517011</v>
      </c>
      <c r="P38" s="93">
        <f t="shared" si="13"/>
        <v>0.27277215044517011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0.16755833821651314</v>
      </c>
      <c r="Y38" s="93">
        <f t="shared" si="14"/>
        <v>0</v>
      </c>
      <c r="Z38" s="93">
        <f t="shared" si="14"/>
        <v>0.16755833821651314</v>
      </c>
      <c r="AA38" s="93">
        <f t="shared" si="14"/>
        <v>0</v>
      </c>
      <c r="AB38" s="93">
        <f t="shared" si="14"/>
        <v>0</v>
      </c>
      <c r="AC38" s="93">
        <f t="shared" si="14"/>
        <v>56.199596399051195</v>
      </c>
      <c r="AD38" s="93">
        <f t="shared" si="14"/>
        <v>0</v>
      </c>
      <c r="AE38" s="93">
        <f t="shared" si="14"/>
        <v>278.14047967705937</v>
      </c>
      <c r="AF38" s="93">
        <f t="shared" si="14"/>
        <v>18.061552154337637</v>
      </c>
      <c r="AG38" s="93">
        <f t="shared" si="14"/>
        <v>352.40162823044818</v>
      </c>
      <c r="AH38" s="98">
        <f t="shared" si="14"/>
        <v>352.87733788938647</v>
      </c>
    </row>
    <row r="39" spans="1:34" x14ac:dyDescent="0.25">
      <c r="A39" s="133"/>
      <c r="B39" s="148" t="s">
        <v>37</v>
      </c>
      <c r="C39" s="149"/>
      <c r="D39" s="61">
        <v>1363.4851488881222</v>
      </c>
      <c r="E39" s="61">
        <v>180.60721633643081</v>
      </c>
      <c r="F39" s="61">
        <v>567.56689028206824</v>
      </c>
      <c r="G39" s="58">
        <f t="shared" si="1"/>
        <v>2111.6592555066213</v>
      </c>
      <c r="H39" s="61">
        <v>0.62833222492174579</v>
      </c>
      <c r="I39" s="59">
        <f t="shared" si="2"/>
        <v>2112.2875877315432</v>
      </c>
      <c r="J39" s="61">
        <v>272.29948345805769</v>
      </c>
      <c r="K39" s="61"/>
      <c r="L39" s="61"/>
      <c r="M39" s="61"/>
      <c r="N39" s="61">
        <v>5.0088332678337153</v>
      </c>
      <c r="O39" s="61">
        <v>2741.9066866467447</v>
      </c>
      <c r="P39" s="59">
        <f>SUM(J39:O39)</f>
        <v>3019.2150033726361</v>
      </c>
      <c r="Q39" s="61">
        <v>67.083028967210012</v>
      </c>
      <c r="R39" s="61">
        <v>758.98026768322029</v>
      </c>
      <c r="S39" s="61">
        <v>87.920809745502211</v>
      </c>
      <c r="T39" s="59">
        <f t="shared" si="4"/>
        <v>913.98410639593249</v>
      </c>
      <c r="U39" s="61">
        <v>14462.389271143849</v>
      </c>
      <c r="V39" s="61">
        <v>753.91277814063676</v>
      </c>
      <c r="W39" s="61">
        <v>12.976770750768514</v>
      </c>
      <c r="X39" s="61">
        <v>800.63517220162259</v>
      </c>
      <c r="Y39" s="61">
        <v>0.57871636808670046</v>
      </c>
      <c r="Z39" s="59">
        <f t="shared" si="5"/>
        <v>16030.492708604965</v>
      </c>
      <c r="AA39" s="61">
        <v>5.9414212995892557E-2</v>
      </c>
      <c r="AB39" s="61"/>
      <c r="AC39" s="61">
        <v>56.199596399051195</v>
      </c>
      <c r="AD39" s="61"/>
      <c r="AE39" s="61">
        <v>278.6533541034795</v>
      </c>
      <c r="AF39" s="61">
        <v>18.108230172296523</v>
      </c>
      <c r="AG39" s="59">
        <f t="shared" si="6"/>
        <v>352.96118067482723</v>
      </c>
      <c r="AH39" s="58">
        <f t="shared" si="0"/>
        <v>22429.000000992899</v>
      </c>
    </row>
    <row r="40" spans="1:34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00"/>
  </sheetPr>
  <dimension ref="A1:AI43"/>
  <sheetViews>
    <sheetView showZeros="0" view="pageLayout" topLeftCell="Q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7109375" style="1" customWidth="1"/>
    <col min="2" max="2" width="22" style="1" customWidth="1"/>
    <col min="3" max="3" width="28.28515625" style="1" customWidth="1"/>
    <col min="4" max="5" width="6.85546875" style="1" customWidth="1"/>
    <col min="6" max="6" width="6.7109375" style="1" customWidth="1"/>
    <col min="7" max="7" width="7" style="1" customWidth="1"/>
    <col min="8" max="8" width="6.85546875" style="1" customWidth="1"/>
    <col min="9" max="9" width="9.7109375" style="1" customWidth="1"/>
    <col min="10" max="10" width="6.7109375" style="1" customWidth="1"/>
    <col min="11" max="11" width="6.42578125" style="1" customWidth="1"/>
    <col min="12" max="12" width="6.140625" style="1" customWidth="1"/>
    <col min="13" max="13" width="6.28515625" style="1" customWidth="1"/>
    <col min="14" max="14" width="6.5703125" style="1" customWidth="1"/>
    <col min="15" max="15" width="7" style="1" customWidth="1"/>
    <col min="16" max="16" width="9.85546875" style="1" customWidth="1"/>
    <col min="17" max="18" width="6.5703125" style="1" customWidth="1"/>
    <col min="19" max="19" width="6.7109375" style="1" customWidth="1"/>
    <col min="20" max="20" width="9.85546875" style="1" customWidth="1"/>
    <col min="21" max="21" width="8.140625" style="1" customWidth="1"/>
    <col min="22" max="22" width="7.7109375" style="1" customWidth="1"/>
    <col min="23" max="23" width="7.42578125" style="1" customWidth="1"/>
    <col min="24" max="24" width="7.28515625" style="1" customWidth="1"/>
    <col min="25" max="25" width="7.42578125" style="1" customWidth="1"/>
    <col min="26" max="26" width="11.42578125" style="1" customWidth="1"/>
    <col min="27" max="27" width="10.7109375" style="1" customWidth="1"/>
    <col min="28" max="28" width="10.5703125" style="1" customWidth="1"/>
    <col min="29" max="29" width="7.7109375" style="1" customWidth="1"/>
    <col min="30" max="30" width="7.5703125" style="1" customWidth="1"/>
    <col min="31" max="31" width="7.28515625" style="1" customWidth="1"/>
    <col min="32" max="32" width="7.4257812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56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135.00916555409833</v>
      </c>
      <c r="E9" s="57">
        <v>0.15916784115771254</v>
      </c>
      <c r="F9" s="57"/>
      <c r="G9" s="58">
        <f>SUM(D9:F9)</f>
        <v>135.16833339525604</v>
      </c>
      <c r="H9" s="57"/>
      <c r="I9" s="59">
        <f>SUM(G9:H9)</f>
        <v>135.16833339525604</v>
      </c>
      <c r="J9" s="57"/>
      <c r="K9" s="57"/>
      <c r="L9" s="57"/>
      <c r="M9" s="57"/>
      <c r="N9" s="57"/>
      <c r="O9" s="57">
        <v>15.175466323581885</v>
      </c>
      <c r="P9" s="59">
        <f>SUM(J9:O9)</f>
        <v>15.175466323581885</v>
      </c>
      <c r="Q9" s="57"/>
      <c r="R9" s="57"/>
      <c r="S9" s="57"/>
      <c r="T9" s="59">
        <f>SUM(Q9:S9)</f>
        <v>0</v>
      </c>
      <c r="U9" s="57"/>
      <c r="V9" s="57"/>
      <c r="W9" s="57"/>
      <c r="X9" s="57"/>
      <c r="Y9" s="57"/>
      <c r="Z9" s="59">
        <f>SUM(U9:Y9)</f>
        <v>0</v>
      </c>
      <c r="AA9" s="57">
        <v>0.29540822652096477</v>
      </c>
      <c r="AB9" s="57"/>
      <c r="AC9" s="57"/>
      <c r="AD9" s="57"/>
      <c r="AE9" s="57"/>
      <c r="AF9" s="57">
        <v>0.2953061789267159</v>
      </c>
      <c r="AG9" s="59">
        <f>SUM(AC9:AF9)</f>
        <v>0.2953061789267159</v>
      </c>
      <c r="AH9" s="58">
        <f t="shared" ref="AH9:AH39" si="0">AG9+AB9+AA9+Z9+T9+P9+I9</f>
        <v>150.93451412428561</v>
      </c>
      <c r="AI9" s="2"/>
    </row>
    <row r="10" spans="1:35" x14ac:dyDescent="0.25">
      <c r="A10" s="133"/>
      <c r="B10" s="160"/>
      <c r="C10" s="26" t="s">
        <v>12</v>
      </c>
      <c r="D10" s="57"/>
      <c r="E10" s="57">
        <v>46.708896491568083</v>
      </c>
      <c r="F10" s="57"/>
      <c r="G10" s="58">
        <f t="shared" ref="G10:G39" si="1">SUM(D10:F10)</f>
        <v>46.708896491568083</v>
      </c>
      <c r="H10" s="57"/>
      <c r="I10" s="59">
        <f t="shared" ref="I10:I39" si="2">SUM(G10:H10)</f>
        <v>46.708896491568083</v>
      </c>
      <c r="J10" s="57"/>
      <c r="K10" s="57"/>
      <c r="L10" s="57"/>
      <c r="M10" s="57"/>
      <c r="N10" s="57"/>
      <c r="O10" s="57">
        <v>135.24382481337702</v>
      </c>
      <c r="P10" s="59">
        <f t="shared" ref="P10:P39" si="3">SUM(J10:O10)</f>
        <v>135.24382481337702</v>
      </c>
      <c r="Q10" s="57"/>
      <c r="R10" s="57"/>
      <c r="S10" s="57"/>
      <c r="T10" s="59">
        <f t="shared" ref="T10:T39" si="4">SUM(Q10:S10)</f>
        <v>0</v>
      </c>
      <c r="U10" s="57">
        <v>307.9029229740658</v>
      </c>
      <c r="V10" s="57">
        <v>5.4531387822073125E-2</v>
      </c>
      <c r="W10" s="57"/>
      <c r="X10" s="57">
        <v>89.294128637785747</v>
      </c>
      <c r="Y10" s="57"/>
      <c r="Z10" s="59">
        <f t="shared" ref="Z10:Z39" si="5">SUM(U10:Y10)</f>
        <v>397.25158299967359</v>
      </c>
      <c r="AA10" s="57"/>
      <c r="AB10" s="57"/>
      <c r="AC10" s="57"/>
      <c r="AD10" s="57"/>
      <c r="AE10" s="57"/>
      <c r="AF10" s="57">
        <v>7.4312736493118745E-2</v>
      </c>
      <c r="AG10" s="59">
        <f t="shared" ref="AG10:AG39" si="6">SUM(AC10:AF10)</f>
        <v>7.4312736493118745E-2</v>
      </c>
      <c r="AH10" s="58">
        <f t="shared" si="0"/>
        <v>579.27861704111183</v>
      </c>
      <c r="AI10" s="2"/>
    </row>
    <row r="11" spans="1:35" x14ac:dyDescent="0.25">
      <c r="A11" s="133"/>
      <c r="B11" s="160"/>
      <c r="C11" s="26" t="s">
        <v>13</v>
      </c>
      <c r="D11" s="57">
        <v>1.7217505832587753E-2</v>
      </c>
      <c r="E11" s="57">
        <v>3.1466234672001065</v>
      </c>
      <c r="F11" s="57">
        <v>67.433506586092847</v>
      </c>
      <c r="G11" s="58">
        <f t="shared" si="1"/>
        <v>70.597347559125538</v>
      </c>
      <c r="H11" s="57"/>
      <c r="I11" s="59">
        <v>7421.5986573514901</v>
      </c>
      <c r="J11" s="57"/>
      <c r="K11" s="57"/>
      <c r="L11" s="57"/>
      <c r="M11" s="57"/>
      <c r="N11" s="57"/>
      <c r="O11" s="57">
        <v>5.1924218112600116</v>
      </c>
      <c r="P11" s="59">
        <f t="shared" si="3"/>
        <v>5.1924218112600116</v>
      </c>
      <c r="Q11" s="57"/>
      <c r="R11" s="57">
        <v>0.47766945938215621</v>
      </c>
      <c r="S11" s="57">
        <v>5.5410309143995133E-2</v>
      </c>
      <c r="T11" s="59">
        <f t="shared" si="4"/>
        <v>0.53307976852615135</v>
      </c>
      <c r="U11" s="57"/>
      <c r="V11" s="57"/>
      <c r="W11" s="57"/>
      <c r="X11" s="57">
        <v>8.4953738230121978</v>
      </c>
      <c r="Y11" s="57"/>
      <c r="Z11" s="59">
        <f t="shared" si="5"/>
        <v>8.4953738230121978</v>
      </c>
      <c r="AA11" s="57"/>
      <c r="AB11" s="57"/>
      <c r="AC11" s="57"/>
      <c r="AD11" s="57"/>
      <c r="AE11" s="57"/>
      <c r="AF11" s="57">
        <v>3.3488455281145052E-2</v>
      </c>
      <c r="AG11" s="59">
        <f t="shared" si="6"/>
        <v>3.3488455281145052E-2</v>
      </c>
      <c r="AH11" s="58">
        <f t="shared" si="0"/>
        <v>7435.8530212095693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135.02638305993091</v>
      </c>
      <c r="E12" s="87">
        <f t="shared" ref="E12:AH12" si="7">SUM(E9:E11)</f>
        <v>50.014687799925902</v>
      </c>
      <c r="F12" s="87">
        <f t="shared" si="7"/>
        <v>67.433506586092847</v>
      </c>
      <c r="G12" s="87">
        <f t="shared" si="7"/>
        <v>252.47457744594965</v>
      </c>
      <c r="H12" s="87">
        <f t="shared" si="7"/>
        <v>0</v>
      </c>
      <c r="I12" s="87">
        <f t="shared" si="7"/>
        <v>7603.4758872383145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155.61171294821889</v>
      </c>
      <c r="P12" s="87">
        <f t="shared" si="7"/>
        <v>155.61171294821889</v>
      </c>
      <c r="Q12" s="87">
        <f t="shared" si="7"/>
        <v>0</v>
      </c>
      <c r="R12" s="87">
        <f t="shared" si="7"/>
        <v>0.47766945938215621</v>
      </c>
      <c r="S12" s="87">
        <f t="shared" si="7"/>
        <v>5.5410309143995133E-2</v>
      </c>
      <c r="T12" s="87">
        <f t="shared" si="7"/>
        <v>0.53307976852615135</v>
      </c>
      <c r="U12" s="87">
        <f t="shared" si="7"/>
        <v>307.9029229740658</v>
      </c>
      <c r="V12" s="87">
        <f t="shared" si="7"/>
        <v>5.4531387822073125E-2</v>
      </c>
      <c r="W12" s="87">
        <f t="shared" si="7"/>
        <v>0</v>
      </c>
      <c r="X12" s="87">
        <f t="shared" si="7"/>
        <v>97.789502460797948</v>
      </c>
      <c r="Y12" s="87">
        <f t="shared" si="7"/>
        <v>0</v>
      </c>
      <c r="Z12" s="87">
        <f t="shared" si="7"/>
        <v>405.74695682268577</v>
      </c>
      <c r="AA12" s="87">
        <f t="shared" si="7"/>
        <v>0.29540822652096477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0.40310737070097968</v>
      </c>
      <c r="AG12" s="87">
        <f t="shared" si="7"/>
        <v>0.40310737070097968</v>
      </c>
      <c r="AH12" s="87">
        <f t="shared" si="7"/>
        <v>8166.0661523749668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/>
      <c r="I13" s="59">
        <f t="shared" si="2"/>
        <v>0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0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135.02638305993091</v>
      </c>
      <c r="E14" s="87">
        <f t="shared" ref="E14:AH14" si="8">E12+E13</f>
        <v>50.014687799925902</v>
      </c>
      <c r="F14" s="87">
        <f t="shared" si="8"/>
        <v>67.433506586092847</v>
      </c>
      <c r="G14" s="87">
        <f t="shared" si="8"/>
        <v>252.47457744594965</v>
      </c>
      <c r="H14" s="87">
        <f t="shared" si="8"/>
        <v>0</v>
      </c>
      <c r="I14" s="87">
        <f t="shared" si="8"/>
        <v>7603.4758872383145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155.61171294821889</v>
      </c>
      <c r="P14" s="87">
        <f t="shared" si="8"/>
        <v>155.61171294821889</v>
      </c>
      <c r="Q14" s="87">
        <f t="shared" si="8"/>
        <v>0</v>
      </c>
      <c r="R14" s="87">
        <f t="shared" si="8"/>
        <v>0.47766945938215621</v>
      </c>
      <c r="S14" s="87">
        <f t="shared" si="8"/>
        <v>5.5410309143995133E-2</v>
      </c>
      <c r="T14" s="87">
        <f t="shared" si="8"/>
        <v>0.53307976852615135</v>
      </c>
      <c r="U14" s="87">
        <f t="shared" si="8"/>
        <v>307.9029229740658</v>
      </c>
      <c r="V14" s="87">
        <f t="shared" si="8"/>
        <v>5.4531387822073125E-2</v>
      </c>
      <c r="W14" s="87">
        <f t="shared" si="8"/>
        <v>0</v>
      </c>
      <c r="X14" s="87">
        <f t="shared" si="8"/>
        <v>97.789502460797948</v>
      </c>
      <c r="Y14" s="87">
        <f t="shared" si="8"/>
        <v>0</v>
      </c>
      <c r="Z14" s="87">
        <f t="shared" si="8"/>
        <v>405.74695682268577</v>
      </c>
      <c r="AA14" s="87">
        <f t="shared" si="8"/>
        <v>0.29540822652096477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0.40310737070097968</v>
      </c>
      <c r="AG14" s="87">
        <f t="shared" si="8"/>
        <v>0.40310737070097968</v>
      </c>
      <c r="AH14" s="87">
        <f t="shared" si="8"/>
        <v>8166.0661523749668</v>
      </c>
      <c r="AI14" s="2"/>
    </row>
    <row r="15" spans="1:35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0.90389020392718489</v>
      </c>
      <c r="K15" s="57"/>
      <c r="L15" s="57"/>
      <c r="M15" s="57"/>
      <c r="N15" s="57"/>
      <c r="O15" s="57"/>
      <c r="P15" s="59">
        <f t="shared" si="3"/>
        <v>0.90389020392718489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0.90389020392718489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</row>
    <row r="20" spans="1:35" x14ac:dyDescent="0.25">
      <c r="A20" s="133"/>
      <c r="B20" s="174"/>
      <c r="C20" s="29" t="s">
        <v>21</v>
      </c>
      <c r="D20" s="57">
        <v>0.16144655994752641</v>
      </c>
      <c r="E20" s="57">
        <v>5.904149114462685</v>
      </c>
      <c r="F20" s="57">
        <v>0.41508321209588056</v>
      </c>
      <c r="G20" s="58">
        <f t="shared" si="1"/>
        <v>6.4806788865060918</v>
      </c>
      <c r="H20" s="57"/>
      <c r="I20" s="59">
        <f t="shared" si="2"/>
        <v>6.4806788865060918</v>
      </c>
      <c r="J20" s="57"/>
      <c r="K20" s="57"/>
      <c r="L20" s="57"/>
      <c r="M20" s="57"/>
      <c r="N20" s="57"/>
      <c r="O20" s="57">
        <v>79.145602471144969</v>
      </c>
      <c r="P20" s="59">
        <f t="shared" si="3"/>
        <v>79.145602471144969</v>
      </c>
      <c r="Q20" s="57"/>
      <c r="R20" s="57">
        <v>1.1861499473525052</v>
      </c>
      <c r="S20" s="57"/>
      <c r="T20" s="59">
        <f t="shared" si="4"/>
        <v>1.1861499473525052</v>
      </c>
      <c r="U20" s="57">
        <v>39.419432290369066</v>
      </c>
      <c r="V20" s="57"/>
      <c r="W20" s="57"/>
      <c r="X20" s="57">
        <v>12.34664869042733</v>
      </c>
      <c r="Y20" s="57"/>
      <c r="Z20" s="59">
        <f t="shared" si="5"/>
        <v>51.766080980796396</v>
      </c>
      <c r="AA20" s="57">
        <v>5.7367664182533293E-2</v>
      </c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138.6358799499825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0.16144655994752641</v>
      </c>
      <c r="E21" s="88">
        <f t="shared" ref="E21:Z21" si="9">SUM(E15:E20)</f>
        <v>5.904149114462685</v>
      </c>
      <c r="F21" s="88">
        <f t="shared" si="9"/>
        <v>0.41508321209588056</v>
      </c>
      <c r="G21" s="88">
        <f t="shared" si="9"/>
        <v>6.4806788865060918</v>
      </c>
      <c r="H21" s="88">
        <f t="shared" si="9"/>
        <v>0</v>
      </c>
      <c r="I21" s="88">
        <f t="shared" si="9"/>
        <v>6.4806788865060918</v>
      </c>
      <c r="J21" s="88">
        <f t="shared" si="9"/>
        <v>0.90389020392718489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79.145602471144969</v>
      </c>
      <c r="P21" s="88">
        <f t="shared" si="9"/>
        <v>80.049492675072159</v>
      </c>
      <c r="Q21" s="88">
        <f t="shared" si="9"/>
        <v>0</v>
      </c>
      <c r="R21" s="88">
        <f t="shared" si="9"/>
        <v>1.1861499473525052</v>
      </c>
      <c r="S21" s="88">
        <f t="shared" si="9"/>
        <v>0</v>
      </c>
      <c r="T21" s="88">
        <f t="shared" si="9"/>
        <v>1.1861499473525052</v>
      </c>
      <c r="U21" s="88">
        <f t="shared" si="9"/>
        <v>39.419432290369066</v>
      </c>
      <c r="V21" s="88">
        <f t="shared" si="9"/>
        <v>0</v>
      </c>
      <c r="W21" s="88">
        <f t="shared" si="9"/>
        <v>0</v>
      </c>
      <c r="X21" s="88">
        <f t="shared" si="9"/>
        <v>12.34664869042733</v>
      </c>
      <c r="Y21" s="88">
        <f t="shared" si="9"/>
        <v>0</v>
      </c>
      <c r="Z21" s="88">
        <f t="shared" si="9"/>
        <v>51.766080980796396</v>
      </c>
      <c r="AA21" s="88">
        <f>SUM(AA15:AA20)</f>
        <v>5.7367664182533293E-2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139.53977015390967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/>
      <c r="R22" s="57"/>
      <c r="S22" s="57"/>
      <c r="T22" s="59">
        <f t="shared" si="4"/>
        <v>0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134.87773272047818</v>
      </c>
      <c r="S23" s="57">
        <v>0.27290977869924277</v>
      </c>
      <c r="T23" s="59">
        <f t="shared" si="4"/>
        <v>135.15064249917742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>
        <v>2.3760975227325454E-2</v>
      </c>
      <c r="AG23" s="59">
        <f t="shared" si="6"/>
        <v>2.3760975227325454E-2</v>
      </c>
      <c r="AH23" s="58">
        <f t="shared" si="0"/>
        <v>135.17440347440476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70.485521325887447</v>
      </c>
      <c r="T24" s="59">
        <f t="shared" si="4"/>
        <v>70.485521325887447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70.485521325887447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0</v>
      </c>
      <c r="R25" s="91">
        <f t="shared" si="11"/>
        <v>134.87773272047818</v>
      </c>
      <c r="S25" s="91">
        <f t="shared" si="11"/>
        <v>70.758431104586691</v>
      </c>
      <c r="T25" s="91">
        <f t="shared" si="11"/>
        <v>205.63616382506487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2.3760975227325454E-2</v>
      </c>
      <c r="AG25" s="91">
        <f t="shared" si="11"/>
        <v>2.3760975227325454E-2</v>
      </c>
      <c r="AH25" s="91">
        <f t="shared" si="11"/>
        <v>205.6599248002922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8.5104758738713464</v>
      </c>
      <c r="E26" s="57">
        <v>277.92881970330552</v>
      </c>
      <c r="F26" s="57">
        <v>3.0878587768458128</v>
      </c>
      <c r="G26" s="58">
        <f t="shared" si="1"/>
        <v>289.52715435402268</v>
      </c>
      <c r="H26" s="57"/>
      <c r="I26" s="59">
        <f t="shared" si="2"/>
        <v>289.52715435402268</v>
      </c>
      <c r="J26" s="57"/>
      <c r="K26" s="57"/>
      <c r="L26" s="57"/>
      <c r="M26" s="57"/>
      <c r="N26" s="57"/>
      <c r="O26" s="57">
        <v>368.35955418836465</v>
      </c>
      <c r="P26" s="59">
        <f t="shared" si="3"/>
        <v>368.35955418836465</v>
      </c>
      <c r="Q26" s="57"/>
      <c r="R26" s="57">
        <v>7.2273425936751936</v>
      </c>
      <c r="S26" s="57">
        <v>1.1611218165786599</v>
      </c>
      <c r="T26" s="59">
        <f t="shared" si="4"/>
        <v>8.388464410253853</v>
      </c>
      <c r="U26" s="57">
        <v>5834.5795860418411</v>
      </c>
      <c r="V26" s="57">
        <v>1.1825466113999497</v>
      </c>
      <c r="W26" s="57"/>
      <c r="X26" s="57">
        <v>448.39453640557076</v>
      </c>
      <c r="Y26" s="57"/>
      <c r="Z26" s="59">
        <f t="shared" si="5"/>
        <v>6284.1566690588115</v>
      </c>
      <c r="AA26" s="57">
        <v>6.7366496144398491</v>
      </c>
      <c r="AB26" s="57"/>
      <c r="AC26" s="57"/>
      <c r="AD26" s="57"/>
      <c r="AE26" s="57">
        <v>0.94721669748105108</v>
      </c>
      <c r="AF26" s="57">
        <v>0.8819621603948844</v>
      </c>
      <c r="AG26" s="59">
        <f t="shared" si="6"/>
        <v>1.8291788578759354</v>
      </c>
      <c r="AH26" s="58">
        <f t="shared" si="0"/>
        <v>6958.9976704837691</v>
      </c>
      <c r="AI26" s="2"/>
    </row>
    <row r="27" spans="1:35" x14ac:dyDescent="0.25">
      <c r="A27" s="133"/>
      <c r="B27" s="169"/>
      <c r="C27" s="33" t="s">
        <v>26</v>
      </c>
      <c r="D27" s="57">
        <v>12.251170286376468</v>
      </c>
      <c r="E27" s="57">
        <v>131.94112200725976</v>
      </c>
      <c r="F27" s="57">
        <v>1.9295465204016673</v>
      </c>
      <c r="G27" s="58">
        <f t="shared" si="1"/>
        <v>146.12183881403789</v>
      </c>
      <c r="H27" s="57"/>
      <c r="I27" s="59">
        <f t="shared" si="2"/>
        <v>146.12183881403789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7464.8190798156174</v>
      </c>
      <c r="W27" s="57"/>
      <c r="X27" s="57">
        <v>468.81485186900045</v>
      </c>
      <c r="Y27" s="57"/>
      <c r="Z27" s="59">
        <f t="shared" si="5"/>
        <v>7933.6339316846179</v>
      </c>
      <c r="AA27" s="57"/>
      <c r="AB27" s="57"/>
      <c r="AC27" s="57"/>
      <c r="AD27" s="57"/>
      <c r="AE27" s="57"/>
      <c r="AF27" s="57">
        <v>1.9023074309644921</v>
      </c>
      <c r="AG27" s="59">
        <f t="shared" si="6"/>
        <v>1.9023074309644921</v>
      </c>
      <c r="AH27" s="58">
        <f t="shared" si="0"/>
        <v>8081.65807792962</v>
      </c>
      <c r="AI27" s="2"/>
    </row>
    <row r="28" spans="1:35" x14ac:dyDescent="0.25">
      <c r="A28" s="133"/>
      <c r="B28" s="169"/>
      <c r="C28" s="33" t="s">
        <v>27</v>
      </c>
      <c r="D28" s="57">
        <v>0.16477902452450954</v>
      </c>
      <c r="E28" s="57">
        <v>1.614323267981554</v>
      </c>
      <c r="F28" s="57"/>
      <c r="G28" s="58">
        <f t="shared" si="1"/>
        <v>1.7791022925060636</v>
      </c>
      <c r="H28" s="57"/>
      <c r="I28" s="59">
        <f t="shared" si="2"/>
        <v>1.7791022925060636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>
        <v>0.39005702397567815</v>
      </c>
      <c r="W28" s="57">
        <v>93.473408218522309</v>
      </c>
      <c r="X28" s="57">
        <v>2.4038333877594416E-2</v>
      </c>
      <c r="Y28" s="57"/>
      <c r="Z28" s="59">
        <f t="shared" si="5"/>
        <v>93.887503576375579</v>
      </c>
      <c r="AA28" s="57"/>
      <c r="AB28" s="57"/>
      <c r="AC28" s="57"/>
      <c r="AD28" s="57"/>
      <c r="AE28" s="57"/>
      <c r="AF28" s="57">
        <v>2.4802586004563261E-2</v>
      </c>
      <c r="AG28" s="59">
        <f t="shared" si="6"/>
        <v>2.4802586004563261E-2</v>
      </c>
      <c r="AH28" s="58">
        <f t="shared" si="0"/>
        <v>95.691408454886215</v>
      </c>
      <c r="AI28" s="2"/>
    </row>
    <row r="29" spans="1:35" x14ac:dyDescent="0.25">
      <c r="A29" s="133"/>
      <c r="B29" s="169"/>
      <c r="C29" s="33" t="s">
        <v>28</v>
      </c>
      <c r="D29" s="57">
        <v>15.240450768364436</v>
      </c>
      <c r="E29" s="57">
        <v>217.41982165592808</v>
      </c>
      <c r="F29" s="57">
        <v>3.9765960602930472</v>
      </c>
      <c r="G29" s="58">
        <f t="shared" si="1"/>
        <v>236.63686848458556</v>
      </c>
      <c r="H29" s="57"/>
      <c r="I29" s="59">
        <f t="shared" si="2"/>
        <v>236.63686848458556</v>
      </c>
      <c r="J29" s="57"/>
      <c r="K29" s="57"/>
      <c r="L29" s="57"/>
      <c r="M29" s="57"/>
      <c r="N29" s="57"/>
      <c r="O29" s="57">
        <v>345.47720915408735</v>
      </c>
      <c r="P29" s="59">
        <f t="shared" si="3"/>
        <v>345.47720915408735</v>
      </c>
      <c r="Q29" s="57"/>
      <c r="R29" s="57">
        <v>4.5168839875423901</v>
      </c>
      <c r="S29" s="57">
        <v>0.99583233984932551</v>
      </c>
      <c r="T29" s="59">
        <f t="shared" si="4"/>
        <v>5.5127163273917157</v>
      </c>
      <c r="U29" s="57">
        <v>545.59120162136833</v>
      </c>
      <c r="V29" s="57">
        <v>1095.8814287426048</v>
      </c>
      <c r="W29" s="57"/>
      <c r="X29" s="57">
        <v>2247.0588926701375</v>
      </c>
      <c r="Y29" s="57"/>
      <c r="Z29" s="59">
        <f t="shared" si="5"/>
        <v>3888.5315230341107</v>
      </c>
      <c r="AA29" s="57"/>
      <c r="AB29" s="57"/>
      <c r="AC29" s="57"/>
      <c r="AD29" s="57"/>
      <c r="AE29" s="57"/>
      <c r="AF29" s="57">
        <v>1.3217783785461614</v>
      </c>
      <c r="AG29" s="59">
        <f t="shared" si="6"/>
        <v>1.3217783785461614</v>
      </c>
      <c r="AH29" s="58">
        <f t="shared" si="0"/>
        <v>4477.4800953787217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36.16687595313676</v>
      </c>
      <c r="E31" s="92">
        <f t="shared" ref="E31:AH31" si="12">SUM(E26:E30)</f>
        <v>628.90408663447488</v>
      </c>
      <c r="F31" s="92">
        <f t="shared" si="12"/>
        <v>8.9940013575405278</v>
      </c>
      <c r="G31" s="92">
        <f t="shared" si="12"/>
        <v>674.06496394515216</v>
      </c>
      <c r="H31" s="92">
        <f t="shared" si="12"/>
        <v>0</v>
      </c>
      <c r="I31" s="92">
        <f t="shared" si="12"/>
        <v>674.06496394515216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713.83676334245206</v>
      </c>
      <c r="P31" s="92">
        <f t="shared" si="12"/>
        <v>713.83676334245206</v>
      </c>
      <c r="Q31" s="92">
        <f t="shared" si="12"/>
        <v>0</v>
      </c>
      <c r="R31" s="92">
        <f t="shared" si="12"/>
        <v>11.744226581217584</v>
      </c>
      <c r="S31" s="92">
        <f t="shared" si="12"/>
        <v>2.1569541564279855</v>
      </c>
      <c r="T31" s="92">
        <f t="shared" si="12"/>
        <v>13.901180737645568</v>
      </c>
      <c r="U31" s="92">
        <f t="shared" si="12"/>
        <v>6380.1707876632099</v>
      </c>
      <c r="V31" s="92">
        <f t="shared" si="12"/>
        <v>8562.2731121935976</v>
      </c>
      <c r="W31" s="92">
        <f t="shared" si="12"/>
        <v>93.473408218522309</v>
      </c>
      <c r="X31" s="92">
        <f t="shared" si="12"/>
        <v>3164.2923192785865</v>
      </c>
      <c r="Y31" s="92">
        <f t="shared" si="12"/>
        <v>0</v>
      </c>
      <c r="Z31" s="92">
        <f t="shared" si="12"/>
        <v>18200.209627353914</v>
      </c>
      <c r="AA31" s="92">
        <f t="shared" si="12"/>
        <v>6.7366496144398491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0.94721669748105108</v>
      </c>
      <c r="AF31" s="92">
        <f t="shared" si="12"/>
        <v>4.1308505559101016</v>
      </c>
      <c r="AG31" s="92">
        <f t="shared" si="12"/>
        <v>5.0780672533911524</v>
      </c>
      <c r="AH31" s="92">
        <f t="shared" si="12"/>
        <v>19613.827252246996</v>
      </c>
      <c r="AI31" s="2"/>
    </row>
    <row r="32" spans="1:35" x14ac:dyDescent="0.25">
      <c r="A32" s="133"/>
      <c r="B32" s="12" t="s">
        <v>30</v>
      </c>
      <c r="C32" s="35" t="s">
        <v>31</v>
      </c>
      <c r="D32" s="57">
        <v>5.3552707654673979</v>
      </c>
      <c r="E32" s="57">
        <v>2.5889269580923777</v>
      </c>
      <c r="F32" s="57"/>
      <c r="G32" s="58">
        <f t="shared" si="1"/>
        <v>7.9441977235597756</v>
      </c>
      <c r="H32" s="57"/>
      <c r="I32" s="59">
        <f t="shared" si="2"/>
        <v>7.9441977235597756</v>
      </c>
      <c r="J32" s="57"/>
      <c r="K32" s="57"/>
      <c r="L32" s="57"/>
      <c r="M32" s="57"/>
      <c r="N32" s="57"/>
      <c r="O32" s="57">
        <v>32.905955335740487</v>
      </c>
      <c r="P32" s="59">
        <f t="shared" si="3"/>
        <v>32.905955335740487</v>
      </c>
      <c r="Q32" s="57"/>
      <c r="R32" s="57">
        <v>0.53503924304362072</v>
      </c>
      <c r="S32" s="57"/>
      <c r="T32" s="59">
        <f t="shared" si="4"/>
        <v>0.53503924304362072</v>
      </c>
      <c r="U32" s="57">
        <v>0.1826762143487079</v>
      </c>
      <c r="V32" s="57"/>
      <c r="W32" s="57"/>
      <c r="X32" s="57">
        <v>29.292884030422723</v>
      </c>
      <c r="Y32" s="57"/>
      <c r="Z32" s="59">
        <f t="shared" si="5"/>
        <v>29.47556024477143</v>
      </c>
      <c r="AA32" s="57">
        <v>84.207960846603783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155.06871339371909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>
        <v>1.0323926950028837E-2</v>
      </c>
      <c r="P36" s="59">
        <f t="shared" si="3"/>
        <v>1.0323926950028837E-2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5.3554998164137217E-2</v>
      </c>
      <c r="Y36" s="57"/>
      <c r="Z36" s="59">
        <f t="shared" si="5"/>
        <v>5.3554998164137217E-2</v>
      </c>
      <c r="AA36" s="57"/>
      <c r="AB36" s="57"/>
      <c r="AC36" s="57"/>
      <c r="AD36" s="57"/>
      <c r="AE36" s="57">
        <v>125.14510816536881</v>
      </c>
      <c r="AF36" s="57"/>
      <c r="AG36" s="59">
        <f t="shared" si="6"/>
        <v>125.14510816536881</v>
      </c>
      <c r="AH36" s="58">
        <f t="shared" si="0"/>
        <v>125.20898709048296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>
        <v>2.7993002864327085E-2</v>
      </c>
      <c r="V37" s="57"/>
      <c r="W37" s="57"/>
      <c r="X37" s="57">
        <v>2.8443065038482991E-2</v>
      </c>
      <c r="Y37" s="57"/>
      <c r="Z37" s="59">
        <f t="shared" si="5"/>
        <v>5.6436067902810076E-2</v>
      </c>
      <c r="AA37" s="57"/>
      <c r="AB37" s="57"/>
      <c r="AC37" s="57"/>
      <c r="AD37" s="57"/>
      <c r="AE37" s="57"/>
      <c r="AF37" s="57">
        <v>26.57407841201951</v>
      </c>
      <c r="AG37" s="59">
        <f t="shared" si="6"/>
        <v>26.57407841201951</v>
      </c>
      <c r="AH37" s="58">
        <f t="shared" si="0"/>
        <v>26.630514479922319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1.0323926950028837E-2</v>
      </c>
      <c r="P38" s="93">
        <f t="shared" si="13"/>
        <v>1.0323926950028837E-2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2.7993002864327085E-2</v>
      </c>
      <c r="V38" s="93">
        <f t="shared" si="14"/>
        <v>0</v>
      </c>
      <c r="W38" s="93">
        <f t="shared" si="14"/>
        <v>0</v>
      </c>
      <c r="X38" s="93">
        <f t="shared" si="14"/>
        <v>8.1998063202620208E-2</v>
      </c>
      <c r="Y38" s="93">
        <f t="shared" si="14"/>
        <v>0</v>
      </c>
      <c r="Z38" s="93">
        <f t="shared" si="14"/>
        <v>0.10999106606694729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125.14510816536881</v>
      </c>
      <c r="AF38" s="93">
        <f t="shared" si="14"/>
        <v>26.57407841201951</v>
      </c>
      <c r="AG38" s="93">
        <f t="shared" si="14"/>
        <v>151.71918657738831</v>
      </c>
      <c r="AH38" s="98">
        <f t="shared" si="14"/>
        <v>151.83950157040528</v>
      </c>
      <c r="AI38" s="2"/>
    </row>
    <row r="39" spans="1:35" x14ac:dyDescent="0.25">
      <c r="A39" s="133"/>
      <c r="B39" s="148" t="s">
        <v>37</v>
      </c>
      <c r="C39" s="149"/>
      <c r="D39" s="61">
        <v>176.70997633848259</v>
      </c>
      <c r="E39" s="61">
        <v>687.41185050695583</v>
      </c>
      <c r="F39" s="61">
        <v>76.842591155729252</v>
      </c>
      <c r="G39" s="58">
        <f t="shared" si="1"/>
        <v>940.96441800116759</v>
      </c>
      <c r="H39" s="61"/>
      <c r="I39" s="59">
        <f t="shared" si="2"/>
        <v>940.96441800116759</v>
      </c>
      <c r="J39" s="61">
        <v>0.90389020392718489</v>
      </c>
      <c r="K39" s="61"/>
      <c r="L39" s="61"/>
      <c r="M39" s="61"/>
      <c r="N39" s="61"/>
      <c r="O39" s="61">
        <v>981.51035802450644</v>
      </c>
      <c r="P39" s="59">
        <f t="shared" si="3"/>
        <v>982.41424822843362</v>
      </c>
      <c r="Q39" s="61"/>
      <c r="R39" s="61">
        <v>148.82081795147403</v>
      </c>
      <c r="S39" s="61">
        <v>72.970795570158671</v>
      </c>
      <c r="T39" s="59">
        <f t="shared" si="4"/>
        <v>221.79161352163271</v>
      </c>
      <c r="U39" s="61">
        <v>6727.7038121448577</v>
      </c>
      <c r="V39" s="61">
        <v>8562.3276435814205</v>
      </c>
      <c r="W39" s="61">
        <v>93.473408218522309</v>
      </c>
      <c r="X39" s="61">
        <v>3303.8033525234373</v>
      </c>
      <c r="Y39" s="61"/>
      <c r="Z39" s="59">
        <f t="shared" si="5"/>
        <v>18687.308216468238</v>
      </c>
      <c r="AA39" s="61">
        <v>91.297386351747136</v>
      </c>
      <c r="AB39" s="61"/>
      <c r="AC39" s="61"/>
      <c r="AD39" s="61"/>
      <c r="AE39" s="61">
        <v>126.09232486284986</v>
      </c>
      <c r="AF39" s="61">
        <v>31.131797313857916</v>
      </c>
      <c r="AG39" s="59">
        <f t="shared" si="6"/>
        <v>157.22412217670779</v>
      </c>
      <c r="AH39" s="58">
        <f t="shared" si="0"/>
        <v>21081.000004747926</v>
      </c>
      <c r="AI39" s="2"/>
    </row>
    <row r="40" spans="1:35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</sheetData>
  <mergeCells count="20">
    <mergeCell ref="U7:Z7"/>
    <mergeCell ref="AC7:AG7"/>
    <mergeCell ref="A3:T3"/>
    <mergeCell ref="U3:AH3"/>
    <mergeCell ref="AH7:AH8"/>
    <mergeCell ref="A4:C8"/>
    <mergeCell ref="D4:T5"/>
    <mergeCell ref="D6:T6"/>
    <mergeCell ref="U4:AH5"/>
    <mergeCell ref="U6:AH6"/>
    <mergeCell ref="D7:I7"/>
    <mergeCell ref="J7:P7"/>
    <mergeCell ref="Q7:T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H42"/>
  <sheetViews>
    <sheetView showZeros="0" view="pageLayout" topLeftCell="A3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" style="1" customWidth="1"/>
    <col min="2" max="2" width="23.140625" style="1" customWidth="1"/>
    <col min="3" max="3" width="30.140625" style="1" customWidth="1"/>
    <col min="4" max="5" width="6.5703125" style="1" customWidth="1"/>
    <col min="6" max="6" width="6.42578125" style="1" customWidth="1"/>
    <col min="7" max="7" width="6.85546875" style="1" customWidth="1"/>
    <col min="8" max="8" width="6.140625" style="1" customWidth="1"/>
    <col min="9" max="9" width="8.7109375" style="1" customWidth="1"/>
    <col min="10" max="10" width="6.5703125" style="1" customWidth="1"/>
    <col min="11" max="11" width="6.28515625" style="1" customWidth="1"/>
    <col min="12" max="12" width="5.85546875" style="1" customWidth="1"/>
    <col min="13" max="13" width="6" style="1" customWidth="1"/>
    <col min="14" max="14" width="6.140625" style="1" customWidth="1"/>
    <col min="15" max="15" width="6.7109375" style="1" customWidth="1"/>
    <col min="16" max="16" width="8.85546875" style="1" customWidth="1"/>
    <col min="17" max="17" width="6.5703125" style="1" customWidth="1"/>
    <col min="18" max="19" width="6.7109375" style="1" customWidth="1"/>
    <col min="20" max="20" width="9" style="1" customWidth="1"/>
    <col min="21" max="21" width="7.140625" style="1" customWidth="1"/>
    <col min="22" max="22" width="7.28515625" style="1" customWidth="1"/>
    <col min="23" max="23" width="7.140625" style="1" customWidth="1"/>
    <col min="24" max="24" width="7.28515625" style="1" customWidth="1"/>
    <col min="25" max="25" width="7" style="1" customWidth="1"/>
    <col min="26" max="26" width="9.28515625" style="1" customWidth="1"/>
    <col min="27" max="27" width="10.7109375" style="1" customWidth="1"/>
    <col min="28" max="28" width="10.28515625" style="1" customWidth="1"/>
    <col min="29" max="29" width="8" style="1" customWidth="1"/>
    <col min="30" max="30" width="7.7109375" style="1" customWidth="1"/>
    <col min="31" max="31" width="7.5703125" style="1" customWidth="1"/>
    <col min="32" max="32" width="7.85546875" style="1" customWidth="1"/>
    <col min="33" max="33" width="9.28515625" style="1" customWidth="1"/>
    <col min="34" max="34" width="11.7109375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1"/>
      <c r="C2" s="11"/>
      <c r="D2" s="52" t="s">
        <v>74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07" t="s">
        <v>0</v>
      </c>
      <c r="B4" s="108"/>
      <c r="C4" s="109"/>
      <c r="D4" s="116" t="s">
        <v>38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38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10"/>
      <c r="B5" s="111"/>
      <c r="C5" s="11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10"/>
      <c r="B6" s="111"/>
      <c r="C6" s="112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45" customHeight="1" x14ac:dyDescent="0.25">
      <c r="A7" s="110"/>
      <c r="B7" s="111"/>
      <c r="C7" s="112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80</v>
      </c>
      <c r="AB7" s="51" t="s">
        <v>84</v>
      </c>
      <c r="AC7" s="129" t="s">
        <v>85</v>
      </c>
      <c r="AD7" s="130"/>
      <c r="AE7" s="130"/>
      <c r="AF7" s="130"/>
      <c r="AG7" s="131"/>
      <c r="AH7" s="104" t="s">
        <v>8</v>
      </c>
    </row>
    <row r="8" spans="1:34" s="6" customFormat="1" ht="16.5" customHeight="1" x14ac:dyDescent="0.25">
      <c r="A8" s="113"/>
      <c r="B8" s="114"/>
      <c r="C8" s="115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ht="16.5" customHeight="1" x14ac:dyDescent="0.25">
      <c r="A9" s="133" t="s">
        <v>2</v>
      </c>
      <c r="B9" s="134" t="s">
        <v>3</v>
      </c>
      <c r="C9" s="26" t="s">
        <v>11</v>
      </c>
      <c r="D9" s="57">
        <v>2622.4451429446617</v>
      </c>
      <c r="E9" s="57"/>
      <c r="F9" s="57">
        <v>0.31853923062897166</v>
      </c>
      <c r="G9" s="58">
        <f>SUM(D9:F9)</f>
        <v>2622.7636821752908</v>
      </c>
      <c r="H9" s="57"/>
      <c r="I9" s="59">
        <f>G9+H9</f>
        <v>2622.7636821752908</v>
      </c>
      <c r="J9" s="57"/>
      <c r="K9" s="57"/>
      <c r="L9" s="57"/>
      <c r="M9" s="57"/>
      <c r="N9" s="57">
        <v>0.8317676151867891</v>
      </c>
      <c r="O9" s="57">
        <v>10.80144302833145</v>
      </c>
      <c r="P9" s="59">
        <f>SUM(J9:O9)</f>
        <v>11.63321064351824</v>
      </c>
      <c r="Q9" s="57"/>
      <c r="R9" s="57">
        <v>0.13568833908259348</v>
      </c>
      <c r="S9" s="57">
        <v>1.9963829876161951E-2</v>
      </c>
      <c r="T9" s="59">
        <f>SUM(Q9:S9)</f>
        <v>0.15565216895875544</v>
      </c>
      <c r="U9" s="57"/>
      <c r="V9" s="57"/>
      <c r="W9" s="57">
        <v>8.1955669160390765E-2</v>
      </c>
      <c r="X9" s="57"/>
      <c r="Y9" s="57"/>
      <c r="Z9" s="57">
        <f>SUM(U9:Y9)</f>
        <v>8.1955669160390765E-2</v>
      </c>
      <c r="AA9" s="57">
        <v>3.622864493935643E-2</v>
      </c>
      <c r="AB9" s="57"/>
      <c r="AC9" s="57"/>
      <c r="AD9" s="57"/>
      <c r="AE9" s="57">
        <v>0.30250886831524781</v>
      </c>
      <c r="AF9" s="57">
        <v>4.3858093562223702E-3</v>
      </c>
      <c r="AG9" s="59">
        <f>SUM(AC9:AF9)</f>
        <v>0.30689467767147016</v>
      </c>
      <c r="AH9" s="58">
        <f t="shared" ref="AH9:AH39" si="0">AG9+AB9+AA9+Z9+T9+P9+I9</f>
        <v>2634.9776239795392</v>
      </c>
    </row>
    <row r="10" spans="1:34" x14ac:dyDescent="0.25">
      <c r="A10" s="133"/>
      <c r="B10" s="135"/>
      <c r="C10" s="26" t="s">
        <v>12</v>
      </c>
      <c r="D10" s="57">
        <v>0.35605253557279903</v>
      </c>
      <c r="E10" s="57">
        <v>421.58590308812927</v>
      </c>
      <c r="F10" s="57"/>
      <c r="G10" s="58">
        <f t="shared" ref="G10:G39" si="1">SUM(D10:F10)</f>
        <v>421.94195562370209</v>
      </c>
      <c r="H10" s="57">
        <v>2.712048335136099E-2</v>
      </c>
      <c r="I10" s="59">
        <f t="shared" ref="I10:I39" si="2">G10+H10</f>
        <v>421.96907610705347</v>
      </c>
      <c r="J10" s="57">
        <v>0.38198604936938829</v>
      </c>
      <c r="K10" s="57"/>
      <c r="L10" s="57"/>
      <c r="M10" s="57"/>
      <c r="N10" s="57"/>
      <c r="O10" s="57">
        <v>9.2167084757779758</v>
      </c>
      <c r="P10" s="59">
        <f t="shared" ref="P10:P39" si="3">SUM(J10:O10)</f>
        <v>9.5986945251473639</v>
      </c>
      <c r="Q10" s="57"/>
      <c r="R10" s="57">
        <v>0.49920574872183882</v>
      </c>
      <c r="S10" s="57"/>
      <c r="T10" s="59">
        <f t="shared" ref="T10:T39" si="4">SUM(Q10:S10)</f>
        <v>0.49920574872183882</v>
      </c>
      <c r="U10" s="57"/>
      <c r="V10" s="57">
        <v>0.30192472201277221</v>
      </c>
      <c r="W10" s="57"/>
      <c r="X10" s="57">
        <v>341.68705465005922</v>
      </c>
      <c r="Y10" s="57"/>
      <c r="Z10" s="59">
        <f t="shared" ref="Z10:Z39" si="5">SUM(U10:Y10)</f>
        <v>341.98897937207198</v>
      </c>
      <c r="AA10" s="57">
        <v>0.54480204676174371</v>
      </c>
      <c r="AB10" s="57"/>
      <c r="AC10" s="57"/>
      <c r="AD10" s="57"/>
      <c r="AE10" s="57"/>
      <c r="AF10" s="57">
        <v>3.6466770948987721E-3</v>
      </c>
      <c r="AG10" s="59">
        <f t="shared" ref="AG10:AG39" si="6">SUM(AC10:AF10)</f>
        <v>3.6466770948987721E-3</v>
      </c>
      <c r="AH10" s="58">
        <f t="shared" si="0"/>
        <v>774.60440447685141</v>
      </c>
    </row>
    <row r="11" spans="1:34" x14ac:dyDescent="0.25">
      <c r="A11" s="133"/>
      <c r="B11" s="135"/>
      <c r="C11" s="26" t="s">
        <v>13</v>
      </c>
      <c r="D11" s="57"/>
      <c r="E11" s="57"/>
      <c r="F11" s="57">
        <v>55.975233719758265</v>
      </c>
      <c r="G11" s="58">
        <f t="shared" si="1"/>
        <v>55.975233719758265</v>
      </c>
      <c r="H11" s="57"/>
      <c r="I11" s="59">
        <v>7421.5986573514901</v>
      </c>
      <c r="J11" s="57"/>
      <c r="K11" s="57"/>
      <c r="L11" s="57"/>
      <c r="M11" s="57"/>
      <c r="N11" s="57"/>
      <c r="O11" s="57">
        <v>2.3308620080890528</v>
      </c>
      <c r="P11" s="59">
        <f t="shared" si="3"/>
        <v>2.3308620080890528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7423.929519359579</v>
      </c>
    </row>
    <row r="12" spans="1:34" ht="15" customHeight="1" x14ac:dyDescent="0.25">
      <c r="A12" s="133"/>
      <c r="B12" s="135"/>
      <c r="C12" s="27" t="s">
        <v>76</v>
      </c>
      <c r="D12" s="87">
        <f>SUM(D9:D11)</f>
        <v>2622.8011954802346</v>
      </c>
      <c r="E12" s="87">
        <f t="shared" ref="E12:AH12" si="7">SUM(E9:E11)</f>
        <v>421.58590308812927</v>
      </c>
      <c r="F12" s="87">
        <f t="shared" si="7"/>
        <v>56.293772950387236</v>
      </c>
      <c r="G12" s="87">
        <f t="shared" si="7"/>
        <v>3100.6808715187512</v>
      </c>
      <c r="H12" s="87">
        <f t="shared" si="7"/>
        <v>2.712048335136099E-2</v>
      </c>
      <c r="I12" s="87">
        <f t="shared" si="7"/>
        <v>10466.331415633835</v>
      </c>
      <c r="J12" s="87">
        <f t="shared" si="7"/>
        <v>0.38198604936938829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0.8317676151867891</v>
      </c>
      <c r="O12" s="87">
        <f t="shared" si="7"/>
        <v>22.349013512198479</v>
      </c>
      <c r="P12" s="87">
        <f t="shared" si="7"/>
        <v>23.562767176754658</v>
      </c>
      <c r="Q12" s="87">
        <f t="shared" si="7"/>
        <v>0</v>
      </c>
      <c r="R12" s="87">
        <f t="shared" si="7"/>
        <v>0.63489408780443224</v>
      </c>
      <c r="S12" s="87">
        <f t="shared" si="7"/>
        <v>1.9963829876161951E-2</v>
      </c>
      <c r="T12" s="87">
        <f t="shared" si="7"/>
        <v>0.6548579176805942</v>
      </c>
      <c r="U12" s="87">
        <f t="shared" si="7"/>
        <v>0</v>
      </c>
      <c r="V12" s="87">
        <f t="shared" si="7"/>
        <v>0.30192472201277221</v>
      </c>
      <c r="W12" s="87">
        <f t="shared" si="7"/>
        <v>8.1955669160390765E-2</v>
      </c>
      <c r="X12" s="87">
        <f t="shared" si="7"/>
        <v>341.68705465005922</v>
      </c>
      <c r="Y12" s="87">
        <f t="shared" si="7"/>
        <v>0</v>
      </c>
      <c r="Z12" s="87">
        <f t="shared" si="7"/>
        <v>342.07093504123236</v>
      </c>
      <c r="AA12" s="87">
        <f t="shared" si="7"/>
        <v>0.58103069170110011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0.30250886831524781</v>
      </c>
      <c r="AF12" s="87">
        <f t="shared" si="7"/>
        <v>8.0324864511211423E-3</v>
      </c>
      <c r="AG12" s="87">
        <f t="shared" si="7"/>
        <v>0.31054135476636896</v>
      </c>
      <c r="AH12" s="87">
        <f t="shared" si="7"/>
        <v>10833.51154781597</v>
      </c>
    </row>
    <row r="13" spans="1:34" x14ac:dyDescent="0.25">
      <c r="A13" s="133"/>
      <c r="B13" s="135"/>
      <c r="C13" s="26" t="s">
        <v>14</v>
      </c>
      <c r="D13" s="57">
        <v>0.35139340918343714</v>
      </c>
      <c r="E13" s="57"/>
      <c r="F13" s="57"/>
      <c r="G13" s="58">
        <f t="shared" si="1"/>
        <v>0.35139340918343714</v>
      </c>
      <c r="H13" s="57">
        <v>71.618711346590402</v>
      </c>
      <c r="I13" s="59">
        <f t="shared" si="2"/>
        <v>71.970104755773832</v>
      </c>
      <c r="J13" s="57"/>
      <c r="K13" s="57"/>
      <c r="L13" s="57"/>
      <c r="M13" s="57"/>
      <c r="N13" s="57"/>
      <c r="O13" s="57">
        <v>1.8060456946197626E-2</v>
      </c>
      <c r="P13" s="59">
        <f t="shared" si="3"/>
        <v>1.8060456946197626E-2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71.988165212720034</v>
      </c>
    </row>
    <row r="14" spans="1:34" ht="15" customHeight="1" x14ac:dyDescent="0.25">
      <c r="A14" s="133"/>
      <c r="B14" s="136"/>
      <c r="C14" s="28" t="s">
        <v>10</v>
      </c>
      <c r="D14" s="87">
        <f>D12+D13</f>
        <v>2623.152588889418</v>
      </c>
      <c r="E14" s="87">
        <f t="shared" ref="E14:AH14" si="8">E12+E13</f>
        <v>421.58590308812927</v>
      </c>
      <c r="F14" s="87">
        <f t="shared" si="8"/>
        <v>56.293772950387236</v>
      </c>
      <c r="G14" s="87">
        <f t="shared" si="8"/>
        <v>3101.0322649279346</v>
      </c>
      <c r="H14" s="87">
        <f t="shared" si="8"/>
        <v>71.64583182994177</v>
      </c>
      <c r="I14" s="87">
        <f t="shared" si="8"/>
        <v>10538.301520389608</v>
      </c>
      <c r="J14" s="87">
        <f t="shared" si="8"/>
        <v>0.38198604936938829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0.8317676151867891</v>
      </c>
      <c r="O14" s="87">
        <f t="shared" si="8"/>
        <v>22.367073969144677</v>
      </c>
      <c r="P14" s="87">
        <f t="shared" si="8"/>
        <v>23.580827633700856</v>
      </c>
      <c r="Q14" s="87">
        <f t="shared" si="8"/>
        <v>0</v>
      </c>
      <c r="R14" s="87">
        <f t="shared" si="8"/>
        <v>0.63489408780443224</v>
      </c>
      <c r="S14" s="87">
        <f t="shared" si="8"/>
        <v>1.9963829876161951E-2</v>
      </c>
      <c r="T14" s="87">
        <f t="shared" si="8"/>
        <v>0.6548579176805942</v>
      </c>
      <c r="U14" s="87">
        <f t="shared" si="8"/>
        <v>0</v>
      </c>
      <c r="V14" s="87">
        <f t="shared" si="8"/>
        <v>0.30192472201277221</v>
      </c>
      <c r="W14" s="87">
        <f t="shared" si="8"/>
        <v>8.1955669160390765E-2</v>
      </c>
      <c r="X14" s="87">
        <f t="shared" si="8"/>
        <v>341.68705465005922</v>
      </c>
      <c r="Y14" s="87">
        <f t="shared" si="8"/>
        <v>0</v>
      </c>
      <c r="Z14" s="87">
        <f t="shared" si="8"/>
        <v>342.07093504123236</v>
      </c>
      <c r="AA14" s="87">
        <f t="shared" si="8"/>
        <v>0.58103069170110011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0.30250886831524781</v>
      </c>
      <c r="AF14" s="87">
        <f t="shared" si="8"/>
        <v>8.0324864511211423E-3</v>
      </c>
      <c r="AG14" s="87">
        <f t="shared" si="8"/>
        <v>0.31054135476636896</v>
      </c>
      <c r="AH14" s="87">
        <f t="shared" si="8"/>
        <v>10905.49971302869</v>
      </c>
    </row>
    <row r="15" spans="1:34" ht="16.5" customHeight="1" x14ac:dyDescent="0.25">
      <c r="A15" s="133"/>
      <c r="B15" s="137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236.96207244783037</v>
      </c>
      <c r="K15" s="57"/>
      <c r="L15" s="57"/>
      <c r="M15" s="57"/>
      <c r="N15" s="57"/>
      <c r="O15" s="57">
        <v>5.2414564566905684</v>
      </c>
      <c r="P15" s="59">
        <f t="shared" si="3"/>
        <v>242.20352890452094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>
        <v>3.5378100180651496E-2</v>
      </c>
      <c r="AC15" s="57"/>
      <c r="AD15" s="57"/>
      <c r="AE15" s="57"/>
      <c r="AF15" s="57">
        <v>0.16547134923797496</v>
      </c>
      <c r="AG15" s="59">
        <f t="shared" si="6"/>
        <v>0.16547134923797496</v>
      </c>
      <c r="AH15" s="58">
        <f t="shared" si="0"/>
        <v>242.40437835393956</v>
      </c>
    </row>
    <row r="16" spans="1:34" x14ac:dyDescent="0.25">
      <c r="A16" s="133"/>
      <c r="B16" s="138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</row>
    <row r="17" spans="1:34" x14ac:dyDescent="0.25">
      <c r="A17" s="133"/>
      <c r="B17" s="138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</row>
    <row r="18" spans="1:34" x14ac:dyDescent="0.25">
      <c r="A18" s="133"/>
      <c r="B18" s="138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</row>
    <row r="19" spans="1:34" x14ac:dyDescent="0.25">
      <c r="A19" s="133"/>
      <c r="B19" s="138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21.65288463920259</v>
      </c>
      <c r="O19" s="57"/>
      <c r="P19" s="59">
        <f t="shared" si="3"/>
        <v>21.65288463920259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>
        <v>2.0915594973941558</v>
      </c>
      <c r="AF19" s="57"/>
      <c r="AG19" s="59">
        <f t="shared" si="6"/>
        <v>2.0915594973941558</v>
      </c>
      <c r="AH19" s="58">
        <f t="shared" si="0"/>
        <v>23.744444136596744</v>
      </c>
    </row>
    <row r="20" spans="1:34" x14ac:dyDescent="0.25">
      <c r="A20" s="133"/>
      <c r="B20" s="138"/>
      <c r="C20" s="29" t="s">
        <v>21</v>
      </c>
      <c r="D20" s="57">
        <v>0.51906775484515055</v>
      </c>
      <c r="E20" s="57">
        <v>2.5461874683613406</v>
      </c>
      <c r="F20" s="57"/>
      <c r="G20" s="58">
        <f t="shared" si="1"/>
        <v>3.0652552232064911</v>
      </c>
      <c r="H20" s="57"/>
      <c r="I20" s="59">
        <f t="shared" si="2"/>
        <v>3.0652552232064911</v>
      </c>
      <c r="J20" s="57">
        <v>5.4060129422153249</v>
      </c>
      <c r="K20" s="57"/>
      <c r="L20" s="57"/>
      <c r="M20" s="57"/>
      <c r="N20" s="57">
        <v>9.7648696843521371E-2</v>
      </c>
      <c r="O20" s="57">
        <v>2492.4831046690128</v>
      </c>
      <c r="P20" s="59">
        <f t="shared" si="3"/>
        <v>2497.9867663080718</v>
      </c>
      <c r="Q20" s="57"/>
      <c r="R20" s="57">
        <v>0.25795436736543265</v>
      </c>
      <c r="S20" s="57"/>
      <c r="T20" s="59">
        <f t="shared" si="4"/>
        <v>0.25795436736543265</v>
      </c>
      <c r="U20" s="57"/>
      <c r="V20" s="57">
        <v>4.5379050014250559</v>
      </c>
      <c r="W20" s="57"/>
      <c r="X20" s="57">
        <v>2.5014065382464166</v>
      </c>
      <c r="Y20" s="57"/>
      <c r="Z20" s="59">
        <f t="shared" si="5"/>
        <v>7.0393115396714725</v>
      </c>
      <c r="AA20" s="57">
        <v>0.47008102142048402</v>
      </c>
      <c r="AB20" s="57">
        <v>102.0216906423726</v>
      </c>
      <c r="AC20" s="57"/>
      <c r="AD20" s="57"/>
      <c r="AE20" s="57"/>
      <c r="AF20" s="57">
        <v>0.20504199011797769</v>
      </c>
      <c r="AG20" s="59">
        <f t="shared" si="6"/>
        <v>0.20504199011797769</v>
      </c>
      <c r="AH20" s="58">
        <f t="shared" si="0"/>
        <v>2611.0461010922259</v>
      </c>
    </row>
    <row r="21" spans="1:34" ht="15" customHeight="1" x14ac:dyDescent="0.25">
      <c r="A21" s="133"/>
      <c r="B21" s="138"/>
      <c r="C21" s="30" t="s">
        <v>10</v>
      </c>
      <c r="D21" s="88">
        <f>SUM(D15:D20)</f>
        <v>0.51906775484515055</v>
      </c>
      <c r="E21" s="88"/>
      <c r="F21" s="88"/>
      <c r="G21" s="89">
        <f t="shared" si="1"/>
        <v>0.51906775484515055</v>
      </c>
      <c r="H21" s="88"/>
      <c r="I21" s="90">
        <f t="shared" si="2"/>
        <v>0.51906775484515055</v>
      </c>
      <c r="J21" s="88"/>
      <c r="K21" s="88"/>
      <c r="L21" s="88"/>
      <c r="M21" s="88"/>
      <c r="N21" s="88"/>
      <c r="O21" s="88"/>
      <c r="P21" s="90">
        <f t="shared" si="3"/>
        <v>0</v>
      </c>
      <c r="Q21" s="88">
        <f t="shared" ref="Q21:Z21" si="9">SUM(Q15:Q20)</f>
        <v>0</v>
      </c>
      <c r="R21" s="88">
        <f t="shared" si="9"/>
        <v>0.25795436736543265</v>
      </c>
      <c r="S21" s="88">
        <f t="shared" si="9"/>
        <v>0</v>
      </c>
      <c r="T21" s="88">
        <f t="shared" si="9"/>
        <v>0.25795436736543265</v>
      </c>
      <c r="U21" s="88">
        <f t="shared" si="9"/>
        <v>0</v>
      </c>
      <c r="V21" s="88">
        <f t="shared" si="9"/>
        <v>4.5379050014250559</v>
      </c>
      <c r="W21" s="88">
        <f t="shared" si="9"/>
        <v>0</v>
      </c>
      <c r="X21" s="88">
        <f t="shared" si="9"/>
        <v>2.5014065382464166</v>
      </c>
      <c r="Y21" s="88">
        <f t="shared" si="9"/>
        <v>0</v>
      </c>
      <c r="Z21" s="88">
        <f t="shared" si="9"/>
        <v>7.0393115396714725</v>
      </c>
      <c r="AA21" s="88">
        <f>SUM(AA15:AA20)</f>
        <v>0.47008102142048402</v>
      </c>
      <c r="AB21" s="88">
        <f t="shared" ref="AB21:AH21" si="10">SUM(AB15:AB20)</f>
        <v>102.05706874255326</v>
      </c>
      <c r="AC21" s="88">
        <f t="shared" si="10"/>
        <v>0</v>
      </c>
      <c r="AD21" s="88">
        <f t="shared" si="10"/>
        <v>0</v>
      </c>
      <c r="AE21" s="88">
        <f t="shared" si="10"/>
        <v>2.0915594973941558</v>
      </c>
      <c r="AF21" s="88">
        <f t="shared" si="10"/>
        <v>0.37051333935595265</v>
      </c>
      <c r="AG21" s="88">
        <f t="shared" si="10"/>
        <v>2.4620728367501088</v>
      </c>
      <c r="AH21" s="88">
        <f t="shared" si="10"/>
        <v>2877.1949235827624</v>
      </c>
    </row>
    <row r="22" spans="1:34" x14ac:dyDescent="0.25">
      <c r="A22" s="133"/>
      <c r="B22" s="139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0.90022036632701108</v>
      </c>
      <c r="R22" s="57"/>
      <c r="S22" s="57"/>
      <c r="T22" s="59">
        <f t="shared" si="4"/>
        <v>0.90022036632701108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0.90022036632701108</v>
      </c>
    </row>
    <row r="23" spans="1:34" x14ac:dyDescent="0.25">
      <c r="A23" s="133"/>
      <c r="B23" s="139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>
        <v>6.1225348741359903E-2</v>
      </c>
      <c r="K23" s="57"/>
      <c r="L23" s="57"/>
      <c r="M23" s="57"/>
      <c r="N23" s="57"/>
      <c r="O23" s="57">
        <v>13.023157068438756</v>
      </c>
      <c r="P23" s="59">
        <f t="shared" si="3"/>
        <v>13.084382417180116</v>
      </c>
      <c r="Q23" s="57"/>
      <c r="R23" s="57">
        <v>354.4675927547554</v>
      </c>
      <c r="S23" s="57">
        <v>11.509303234270416</v>
      </c>
      <c r="T23" s="59">
        <f t="shared" si="4"/>
        <v>365.97689598902582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379.06127840620593</v>
      </c>
    </row>
    <row r="24" spans="1:34" x14ac:dyDescent="0.25">
      <c r="A24" s="133"/>
      <c r="B24" s="139"/>
      <c r="C24" s="31" t="s">
        <v>24</v>
      </c>
      <c r="D24" s="60"/>
      <c r="E24" s="60"/>
      <c r="F24" s="60"/>
      <c r="G24" s="58">
        <f t="shared" si="1"/>
        <v>0</v>
      </c>
      <c r="H24" s="60"/>
      <c r="I24" s="59">
        <f t="shared" si="2"/>
        <v>0</v>
      </c>
      <c r="J24" s="60"/>
      <c r="K24" s="60"/>
      <c r="L24" s="60"/>
      <c r="M24" s="60"/>
      <c r="N24" s="60"/>
      <c r="O24" s="60">
        <v>12.058012807253583</v>
      </c>
      <c r="P24" s="59">
        <f t="shared" si="3"/>
        <v>12.058012807253583</v>
      </c>
      <c r="Q24" s="60"/>
      <c r="R24" s="60"/>
      <c r="S24" s="60">
        <v>124.9956547542966</v>
      </c>
      <c r="T24" s="59">
        <f t="shared" si="4"/>
        <v>124.9956547542966</v>
      </c>
      <c r="U24" s="60"/>
      <c r="V24" s="60"/>
      <c r="W24" s="60"/>
      <c r="X24" s="60"/>
      <c r="Y24" s="60"/>
      <c r="Z24" s="59">
        <f t="shared" si="5"/>
        <v>0</v>
      </c>
      <c r="AA24" s="60"/>
      <c r="AB24" s="60"/>
      <c r="AC24" s="60"/>
      <c r="AD24" s="60"/>
      <c r="AE24" s="60"/>
      <c r="AF24" s="60"/>
      <c r="AG24" s="59">
        <f t="shared" si="6"/>
        <v>0</v>
      </c>
      <c r="AH24" s="58">
        <f t="shared" si="0"/>
        <v>137.05366756155018</v>
      </c>
    </row>
    <row r="25" spans="1:34" ht="15" customHeight="1" x14ac:dyDescent="0.25">
      <c r="A25" s="133"/>
      <c r="B25" s="139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6.1225348741359903E-2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25.081169875692339</v>
      </c>
      <c r="P25" s="91">
        <f t="shared" si="11"/>
        <v>25.142395224433699</v>
      </c>
      <c r="Q25" s="91">
        <f t="shared" si="11"/>
        <v>0.90022036632701108</v>
      </c>
      <c r="R25" s="91">
        <f t="shared" si="11"/>
        <v>354.4675927547554</v>
      </c>
      <c r="S25" s="91">
        <f t="shared" si="11"/>
        <v>136.50495798856701</v>
      </c>
      <c r="T25" s="91">
        <f t="shared" si="11"/>
        <v>491.87277110964942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517.01516633408312</v>
      </c>
    </row>
    <row r="26" spans="1:34" x14ac:dyDescent="0.25">
      <c r="A26" s="133"/>
      <c r="B26" s="140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>
        <v>26.64600054952469</v>
      </c>
      <c r="P26" s="59">
        <f t="shared" si="3"/>
        <v>26.64600054952469</v>
      </c>
      <c r="Q26" s="57"/>
      <c r="R26" s="57"/>
      <c r="S26" s="57"/>
      <c r="T26" s="59">
        <f t="shared" si="4"/>
        <v>0</v>
      </c>
      <c r="U26" s="57">
        <v>116.03265881012638</v>
      </c>
      <c r="V26" s="57"/>
      <c r="W26" s="57"/>
      <c r="X26" s="57"/>
      <c r="Y26" s="57"/>
      <c r="Z26" s="59">
        <f t="shared" si="5"/>
        <v>116.03265881012638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142.67865935965108</v>
      </c>
    </row>
    <row r="27" spans="1:34" x14ac:dyDescent="0.25">
      <c r="A27" s="133"/>
      <c r="B27" s="140"/>
      <c r="C27" s="33" t="s">
        <v>26</v>
      </c>
      <c r="D27" s="57">
        <v>31.124264378898381</v>
      </c>
      <c r="E27" s="57">
        <v>248.33838141354306</v>
      </c>
      <c r="F27" s="57"/>
      <c r="G27" s="58">
        <f t="shared" si="1"/>
        <v>279.46264579244144</v>
      </c>
      <c r="H27" s="57"/>
      <c r="I27" s="59">
        <f t="shared" si="2"/>
        <v>279.46264579244144</v>
      </c>
      <c r="J27" s="57">
        <v>14.775592853867835</v>
      </c>
      <c r="K27" s="57"/>
      <c r="L27" s="57"/>
      <c r="M27" s="57"/>
      <c r="N27" s="57">
        <v>1.9291846898372147</v>
      </c>
      <c r="O27" s="57">
        <v>94.649252077977877</v>
      </c>
      <c r="P27" s="59">
        <f t="shared" si="3"/>
        <v>111.35402962168293</v>
      </c>
      <c r="Q27" s="57">
        <v>9.1095216986519525E-2</v>
      </c>
      <c r="R27" s="57">
        <v>6.5147051205604898</v>
      </c>
      <c r="S27" s="57">
        <v>0.42967404735445297</v>
      </c>
      <c r="T27" s="59">
        <f t="shared" si="4"/>
        <v>7.0354743849014625</v>
      </c>
      <c r="U27" s="57">
        <v>7.9905826376413427E-2</v>
      </c>
      <c r="V27" s="57">
        <v>57773.659515777326</v>
      </c>
      <c r="W27" s="57">
        <v>1.8691810615574502</v>
      </c>
      <c r="X27" s="57">
        <v>407.36333102587338</v>
      </c>
      <c r="Y27" s="57"/>
      <c r="Z27" s="59">
        <f t="shared" si="5"/>
        <v>58182.971933691129</v>
      </c>
      <c r="AA27" s="57">
        <v>128.12612279457446</v>
      </c>
      <c r="AB27" s="57">
        <v>146.21286357657397</v>
      </c>
      <c r="AC27" s="57"/>
      <c r="AD27" s="57"/>
      <c r="AE27" s="57">
        <v>1.7311846679074694</v>
      </c>
      <c r="AF27" s="57">
        <v>3.550525298312316E-2</v>
      </c>
      <c r="AG27" s="59">
        <f t="shared" si="6"/>
        <v>1.7666899208905926</v>
      </c>
      <c r="AH27" s="58">
        <f t="shared" si="0"/>
        <v>58856.929759782193</v>
      </c>
    </row>
    <row r="28" spans="1:34" x14ac:dyDescent="0.25">
      <c r="A28" s="133"/>
      <c r="B28" s="140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>
        <v>5.4986803646928566</v>
      </c>
      <c r="P28" s="59">
        <f t="shared" si="3"/>
        <v>5.4986803646928566</v>
      </c>
      <c r="Q28" s="57"/>
      <c r="R28" s="57"/>
      <c r="S28" s="57"/>
      <c r="T28" s="59">
        <f t="shared" si="4"/>
        <v>0</v>
      </c>
      <c r="U28" s="57"/>
      <c r="V28" s="57"/>
      <c r="W28" s="57">
        <v>24.024315833473953</v>
      </c>
      <c r="X28" s="57"/>
      <c r="Y28" s="57"/>
      <c r="Z28" s="59">
        <f t="shared" si="5"/>
        <v>24.024315833473953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29.522996198166808</v>
      </c>
    </row>
    <row r="29" spans="1:34" x14ac:dyDescent="0.25">
      <c r="A29" s="133"/>
      <c r="B29" s="140"/>
      <c r="C29" s="33" t="s">
        <v>28</v>
      </c>
      <c r="D29" s="57">
        <v>2.528210422854539</v>
      </c>
      <c r="E29" s="57">
        <v>15.805240137882848</v>
      </c>
      <c r="F29" s="57"/>
      <c r="G29" s="58">
        <f t="shared" si="1"/>
        <v>18.333450560737386</v>
      </c>
      <c r="H29" s="57"/>
      <c r="I29" s="59">
        <f t="shared" si="2"/>
        <v>18.333450560737386</v>
      </c>
      <c r="J29" s="57">
        <v>5.1221600357269317E-2</v>
      </c>
      <c r="K29" s="57"/>
      <c r="L29" s="57"/>
      <c r="M29" s="57"/>
      <c r="N29" s="57">
        <v>4.5835674664600756E-2</v>
      </c>
      <c r="O29" s="57">
        <v>41.117714372600211</v>
      </c>
      <c r="P29" s="59">
        <f t="shared" si="3"/>
        <v>41.214771647622079</v>
      </c>
      <c r="Q29" s="57"/>
      <c r="R29" s="57">
        <v>0.46723692413550733</v>
      </c>
      <c r="S29" s="57"/>
      <c r="T29" s="59">
        <f t="shared" si="4"/>
        <v>0.46723692413550733</v>
      </c>
      <c r="U29" s="57"/>
      <c r="V29" s="57">
        <v>10.209135984226631</v>
      </c>
      <c r="W29" s="57">
        <v>2.377122970097822</v>
      </c>
      <c r="X29" s="57">
        <v>1337.3971090943144</v>
      </c>
      <c r="Y29" s="57"/>
      <c r="Z29" s="59">
        <f t="shared" si="5"/>
        <v>1349.9833680486388</v>
      </c>
      <c r="AA29" s="57"/>
      <c r="AB29" s="57"/>
      <c r="AC29" s="57"/>
      <c r="AD29" s="57">
        <v>1.2908818686374146E-2</v>
      </c>
      <c r="AE29" s="57">
        <v>7.411674959692037E-2</v>
      </c>
      <c r="AF29" s="57"/>
      <c r="AG29" s="59">
        <f t="shared" si="6"/>
        <v>8.702556828329451E-2</v>
      </c>
      <c r="AH29" s="58">
        <f t="shared" si="0"/>
        <v>1410.085852749417</v>
      </c>
    </row>
    <row r="30" spans="1:34" x14ac:dyDescent="0.25">
      <c r="A30" s="133"/>
      <c r="B30" s="140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</row>
    <row r="31" spans="1:34" ht="15" customHeight="1" x14ac:dyDescent="0.25">
      <c r="A31" s="133"/>
      <c r="B31" s="140"/>
      <c r="C31" s="34" t="s">
        <v>10</v>
      </c>
      <c r="D31" s="92">
        <f>SUM(D26:D30)</f>
        <v>33.652474801752923</v>
      </c>
      <c r="E31" s="92">
        <f t="shared" ref="E31:AH31" si="12">SUM(E26:E30)</f>
        <v>264.14362155142589</v>
      </c>
      <c r="F31" s="92">
        <f t="shared" si="12"/>
        <v>0</v>
      </c>
      <c r="G31" s="92">
        <f t="shared" si="12"/>
        <v>297.79609635317883</v>
      </c>
      <c r="H31" s="92">
        <f t="shared" si="12"/>
        <v>0</v>
      </c>
      <c r="I31" s="92">
        <f t="shared" si="12"/>
        <v>297.79609635317883</v>
      </c>
      <c r="J31" s="92">
        <f t="shared" si="12"/>
        <v>14.826814454225104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1.9750203645018154</v>
      </c>
      <c r="O31" s="92">
        <f t="shared" si="12"/>
        <v>167.91164736479564</v>
      </c>
      <c r="P31" s="92">
        <f t="shared" si="12"/>
        <v>184.71348218352256</v>
      </c>
      <c r="Q31" s="92">
        <f t="shared" si="12"/>
        <v>9.1095216986519525E-2</v>
      </c>
      <c r="R31" s="92">
        <f t="shared" si="12"/>
        <v>6.9819420446959972</v>
      </c>
      <c r="S31" s="92">
        <f t="shared" si="12"/>
        <v>0.42967404735445297</v>
      </c>
      <c r="T31" s="92">
        <f t="shared" si="12"/>
        <v>7.5027113090369699</v>
      </c>
      <c r="U31" s="92">
        <f t="shared" si="12"/>
        <v>116.1125646365028</v>
      </c>
      <c r="V31" s="92">
        <f t="shared" si="12"/>
        <v>57783.86865176155</v>
      </c>
      <c r="W31" s="92">
        <f t="shared" si="12"/>
        <v>28.270619865129227</v>
      </c>
      <c r="X31" s="92">
        <f t="shared" si="12"/>
        <v>1744.7604401201877</v>
      </c>
      <c r="Y31" s="92">
        <f t="shared" si="12"/>
        <v>0</v>
      </c>
      <c r="Z31" s="92">
        <f t="shared" si="12"/>
        <v>59673.012276383364</v>
      </c>
      <c r="AA31" s="92">
        <f t="shared" si="12"/>
        <v>128.12612279457446</v>
      </c>
      <c r="AB31" s="92">
        <f t="shared" si="12"/>
        <v>146.21286357657397</v>
      </c>
      <c r="AC31" s="92">
        <f t="shared" si="12"/>
        <v>0</v>
      </c>
      <c r="AD31" s="92">
        <f t="shared" si="12"/>
        <v>1.2908818686374146E-2</v>
      </c>
      <c r="AE31" s="92">
        <f t="shared" si="12"/>
        <v>1.8053014175043898</v>
      </c>
      <c r="AF31" s="92">
        <f t="shared" si="12"/>
        <v>3.550525298312316E-2</v>
      </c>
      <c r="AG31" s="92">
        <f t="shared" si="12"/>
        <v>1.8537154891738872</v>
      </c>
      <c r="AH31" s="92">
        <f t="shared" si="12"/>
        <v>60439.217268089429</v>
      </c>
    </row>
    <row r="32" spans="1:34" x14ac:dyDescent="0.25">
      <c r="A32" s="133"/>
      <c r="B32" s="12" t="s">
        <v>30</v>
      </c>
      <c r="C32" s="35" t="s">
        <v>31</v>
      </c>
      <c r="D32" s="57">
        <v>0.30462420896914927</v>
      </c>
      <c r="E32" s="57">
        <v>0.27323432854954544</v>
      </c>
      <c r="F32" s="57"/>
      <c r="G32" s="58">
        <f t="shared" si="1"/>
        <v>0.57785853751869465</v>
      </c>
      <c r="H32" s="57"/>
      <c r="I32" s="59">
        <f t="shared" si="2"/>
        <v>0.57785853751869465</v>
      </c>
      <c r="J32" s="57">
        <v>1.5673441101007184</v>
      </c>
      <c r="K32" s="57"/>
      <c r="L32" s="57"/>
      <c r="M32" s="57"/>
      <c r="N32" s="57">
        <v>9.3141079644584348</v>
      </c>
      <c r="O32" s="57">
        <v>111.47709173377291</v>
      </c>
      <c r="P32" s="59">
        <f t="shared" si="3"/>
        <v>122.35854380833206</v>
      </c>
      <c r="Q32" s="57"/>
      <c r="R32" s="57"/>
      <c r="S32" s="57"/>
      <c r="T32" s="59">
        <f t="shared" si="4"/>
        <v>0</v>
      </c>
      <c r="U32" s="57"/>
      <c r="V32" s="57">
        <v>2.612742538196458</v>
      </c>
      <c r="W32" s="57"/>
      <c r="X32" s="57">
        <v>4.5125834294967131</v>
      </c>
      <c r="Y32" s="57"/>
      <c r="Z32" s="59">
        <f t="shared" si="5"/>
        <v>7.1253259676931711</v>
      </c>
      <c r="AA32" s="57">
        <v>4750.0886778390295</v>
      </c>
      <c r="AB32" s="57">
        <v>631.80723109742712</v>
      </c>
      <c r="AC32" s="57">
        <v>9.8548560640143334E-2</v>
      </c>
      <c r="AD32" s="57"/>
      <c r="AE32" s="57">
        <v>1.583596970697398</v>
      </c>
      <c r="AF32" s="57"/>
      <c r="AG32" s="59">
        <f t="shared" si="6"/>
        <v>1.6821455313375413</v>
      </c>
      <c r="AH32" s="58">
        <f t="shared" si="0"/>
        <v>5513.639782781338</v>
      </c>
    </row>
    <row r="33" spans="1:34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>
        <v>1.8005996860798297E-2</v>
      </c>
      <c r="K33" s="57"/>
      <c r="L33" s="57"/>
      <c r="M33" s="57"/>
      <c r="N33" s="57"/>
      <c r="O33" s="57">
        <v>36.250788754698618</v>
      </c>
      <c r="P33" s="59">
        <f t="shared" si="3"/>
        <v>36.268794751559419</v>
      </c>
      <c r="Q33" s="57"/>
      <c r="R33" s="57"/>
      <c r="S33" s="57"/>
      <c r="T33" s="59">
        <f t="shared" si="4"/>
        <v>0</v>
      </c>
      <c r="U33" s="57"/>
      <c r="V33" s="57">
        <v>1.2352459850543047</v>
      </c>
      <c r="W33" s="57"/>
      <c r="X33" s="57">
        <v>1.4850847022243054</v>
      </c>
      <c r="Y33" s="57"/>
      <c r="Z33" s="59">
        <f t="shared" si="5"/>
        <v>2.7203306872786102</v>
      </c>
      <c r="AA33" s="57">
        <v>5.622345165573182</v>
      </c>
      <c r="AB33" s="57">
        <v>9249.9861800779199</v>
      </c>
      <c r="AC33" s="57"/>
      <c r="AD33" s="57"/>
      <c r="AE33" s="57"/>
      <c r="AF33" s="57">
        <v>0.29237521695856972</v>
      </c>
      <c r="AG33" s="59">
        <f t="shared" si="6"/>
        <v>0.29237521695856972</v>
      </c>
      <c r="AH33" s="58">
        <f t="shared" si="0"/>
        <v>9294.890025899289</v>
      </c>
    </row>
    <row r="34" spans="1:34" ht="16.5" customHeight="1" x14ac:dyDescent="0.25">
      <c r="A34" s="133"/>
      <c r="B34" s="14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0.35683279621712244</v>
      </c>
      <c r="AD34" s="57"/>
      <c r="AE34" s="57"/>
      <c r="AF34" s="57"/>
      <c r="AG34" s="59">
        <f t="shared" si="6"/>
        <v>0.35683279621712244</v>
      </c>
      <c r="AH34" s="58">
        <f t="shared" si="0"/>
        <v>0.35683279621712244</v>
      </c>
    </row>
    <row r="35" spans="1:34" x14ac:dyDescent="0.25">
      <c r="A35" s="133"/>
      <c r="B35" s="14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</row>
    <row r="36" spans="1:34" x14ac:dyDescent="0.25">
      <c r="A36" s="133"/>
      <c r="B36" s="14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>
        <v>0.15920414007202283</v>
      </c>
      <c r="K36" s="57"/>
      <c r="L36" s="57"/>
      <c r="M36" s="57"/>
      <c r="N36" s="57">
        <v>26.821063487547587</v>
      </c>
      <c r="O36" s="57">
        <v>24.569692296625188</v>
      </c>
      <c r="P36" s="59">
        <f t="shared" si="3"/>
        <v>51.549959924244803</v>
      </c>
      <c r="Q36" s="57"/>
      <c r="R36" s="57"/>
      <c r="S36" s="57">
        <v>0.3415751372321999</v>
      </c>
      <c r="T36" s="59">
        <f t="shared" si="4"/>
        <v>0.3415751372321999</v>
      </c>
      <c r="U36" s="57"/>
      <c r="V36" s="57">
        <v>0.56072100377297274</v>
      </c>
      <c r="W36" s="57"/>
      <c r="X36" s="57">
        <v>0.71169764484307885</v>
      </c>
      <c r="Y36" s="57"/>
      <c r="Z36" s="59">
        <f t="shared" si="5"/>
        <v>1.2724186486160516</v>
      </c>
      <c r="AA36" s="57">
        <v>22.205303413068304</v>
      </c>
      <c r="AB36" s="57">
        <v>4.1331146768628741</v>
      </c>
      <c r="AC36" s="57"/>
      <c r="AD36" s="57"/>
      <c r="AE36" s="57">
        <v>1447.6467914472114</v>
      </c>
      <c r="AF36" s="57"/>
      <c r="AG36" s="59">
        <f t="shared" si="6"/>
        <v>1447.6467914472114</v>
      </c>
      <c r="AH36" s="58">
        <f t="shared" si="0"/>
        <v>1527.1491632472357</v>
      </c>
    </row>
    <row r="37" spans="1:34" x14ac:dyDescent="0.25">
      <c r="A37" s="133"/>
      <c r="B37" s="14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>
        <v>2.9438457977668881E-2</v>
      </c>
      <c r="K37" s="57"/>
      <c r="L37" s="57"/>
      <c r="M37" s="57"/>
      <c r="N37" s="57"/>
      <c r="O37" s="57">
        <v>0.23890442130999248</v>
      </c>
      <c r="P37" s="59">
        <f t="shared" si="3"/>
        <v>0.26834287928766137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>
        <v>2.6948143619329348</v>
      </c>
      <c r="AC37" s="57"/>
      <c r="AD37" s="57"/>
      <c r="AE37" s="57"/>
      <c r="AF37" s="57">
        <v>30.697386367010697</v>
      </c>
      <c r="AG37" s="59">
        <f t="shared" si="6"/>
        <v>30.697386367010697</v>
      </c>
      <c r="AH37" s="58">
        <f t="shared" si="0"/>
        <v>33.660543608231293</v>
      </c>
    </row>
    <row r="38" spans="1:34" ht="15" customHeight="1" x14ac:dyDescent="0.25">
      <c r="A38" s="133"/>
      <c r="B38" s="142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0.18864259804969172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26.821063487547587</v>
      </c>
      <c r="O38" s="93">
        <f t="shared" si="13"/>
        <v>24.808596717935181</v>
      </c>
      <c r="P38" s="93">
        <f t="shared" si="13"/>
        <v>51.818302803532461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0.3415751372321999</v>
      </c>
      <c r="T38" s="93">
        <f t="shared" si="14"/>
        <v>0.3415751372321999</v>
      </c>
      <c r="U38" s="93">
        <f t="shared" si="14"/>
        <v>0</v>
      </c>
      <c r="V38" s="93">
        <f t="shared" si="14"/>
        <v>0.56072100377297274</v>
      </c>
      <c r="W38" s="93">
        <f t="shared" si="14"/>
        <v>0</v>
      </c>
      <c r="X38" s="93">
        <f t="shared" si="14"/>
        <v>0.71169764484307885</v>
      </c>
      <c r="Y38" s="93">
        <f t="shared" si="14"/>
        <v>0</v>
      </c>
      <c r="Z38" s="93">
        <f t="shared" si="14"/>
        <v>1.2724186486160516</v>
      </c>
      <c r="AA38" s="93">
        <f t="shared" si="14"/>
        <v>22.205303413068304</v>
      </c>
      <c r="AB38" s="93">
        <f t="shared" si="14"/>
        <v>6.8279290387958085</v>
      </c>
      <c r="AC38" s="93">
        <f t="shared" si="14"/>
        <v>0.35683279621712244</v>
      </c>
      <c r="AD38" s="93">
        <f t="shared" si="14"/>
        <v>0</v>
      </c>
      <c r="AE38" s="93">
        <f t="shared" si="14"/>
        <v>1447.6467914472114</v>
      </c>
      <c r="AF38" s="93">
        <f t="shared" si="14"/>
        <v>30.697386367010697</v>
      </c>
      <c r="AG38" s="93">
        <f t="shared" si="14"/>
        <v>1478.7010106104392</v>
      </c>
      <c r="AH38" s="98">
        <f t="shared" si="14"/>
        <v>1561.1665396516842</v>
      </c>
    </row>
    <row r="39" spans="1:34" x14ac:dyDescent="0.25">
      <c r="A39" s="133"/>
      <c r="B39" s="143" t="s">
        <v>37</v>
      </c>
      <c r="C39" s="144"/>
      <c r="D39" s="61">
        <v>2657.6287556549851</v>
      </c>
      <c r="E39" s="61">
        <v>688.54894643646605</v>
      </c>
      <c r="F39" s="61">
        <v>56.293772950387236</v>
      </c>
      <c r="G39" s="58">
        <f t="shared" si="1"/>
        <v>3402.4714750418384</v>
      </c>
      <c r="H39" s="61">
        <v>71.64583182994177</v>
      </c>
      <c r="I39" s="59">
        <f t="shared" si="2"/>
        <v>3474.1173068717803</v>
      </c>
      <c r="J39" s="61">
        <v>259.41210394739278</v>
      </c>
      <c r="K39" s="61"/>
      <c r="L39" s="61"/>
      <c r="M39" s="61"/>
      <c r="N39" s="61">
        <v>60.692492767740738</v>
      </c>
      <c r="O39" s="61">
        <v>2885.620929541743</v>
      </c>
      <c r="P39" s="59">
        <f t="shared" si="3"/>
        <v>3205.7255262568765</v>
      </c>
      <c r="Q39" s="61">
        <v>0.99131558331353065</v>
      </c>
      <c r="R39" s="61">
        <v>362.34238325462132</v>
      </c>
      <c r="S39" s="61">
        <v>137.29617100302983</v>
      </c>
      <c r="T39" s="59">
        <f t="shared" si="4"/>
        <v>500.62986984096466</v>
      </c>
      <c r="U39" s="61">
        <v>116.1125646365028</v>
      </c>
      <c r="V39" s="61">
        <v>57793.117191012017</v>
      </c>
      <c r="W39" s="61">
        <v>28.352575534289617</v>
      </c>
      <c r="X39" s="61">
        <v>2095.6582670850576</v>
      </c>
      <c r="Y39" s="61"/>
      <c r="Z39" s="59">
        <f t="shared" si="5"/>
        <v>60033.240598267868</v>
      </c>
      <c r="AA39" s="61">
        <v>4907.0935609253675</v>
      </c>
      <c r="AB39" s="61">
        <v>10136.89127253327</v>
      </c>
      <c r="AC39" s="61">
        <v>0.45538135685726577</v>
      </c>
      <c r="AD39" s="61">
        <v>1.2908818686374146E-2</v>
      </c>
      <c r="AE39" s="61">
        <v>1453.4297582011225</v>
      </c>
      <c r="AF39" s="61">
        <v>31.403812662759464</v>
      </c>
      <c r="AG39" s="59">
        <f t="shared" si="6"/>
        <v>1485.3018610394256</v>
      </c>
      <c r="AH39" s="58">
        <f t="shared" si="0"/>
        <v>83742.999995735561</v>
      </c>
    </row>
    <row r="40" spans="1:34" x14ac:dyDescent="0.25">
      <c r="A40" s="42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x14ac:dyDescent="0.25">
      <c r="A41" s="42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</sheetData>
  <mergeCells count="21">
    <mergeCell ref="U6:AH6"/>
    <mergeCell ref="AC7:AG7"/>
    <mergeCell ref="AH7:AH8"/>
    <mergeCell ref="A3:T3"/>
    <mergeCell ref="U3:AH3"/>
    <mergeCell ref="A42:P42"/>
    <mergeCell ref="D7:I7"/>
    <mergeCell ref="J7:P7"/>
    <mergeCell ref="Q7:T7"/>
    <mergeCell ref="U7:Z7"/>
    <mergeCell ref="A9:A39"/>
    <mergeCell ref="B9:B14"/>
    <mergeCell ref="B15:B21"/>
    <mergeCell ref="B22:B25"/>
    <mergeCell ref="B26:B31"/>
    <mergeCell ref="B34:B38"/>
    <mergeCell ref="B39:C39"/>
    <mergeCell ref="A4:C8"/>
    <mergeCell ref="D4:T5"/>
    <mergeCell ref="D6:T6"/>
    <mergeCell ref="U4:AH5"/>
  </mergeCells>
  <printOptions horizontalCentered="1"/>
  <pageMargins left="0.95" right="0.95" top="0.75" bottom="0.75" header="0.31" footer="0.31"/>
  <pageSetup paperSize="9" scale="67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</sheetPr>
  <dimension ref="A1:AL46"/>
  <sheetViews>
    <sheetView showZeros="0" view="pageLayout" topLeftCell="H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2.140625" style="1" customWidth="1"/>
    <col min="3" max="3" width="28.28515625" style="1" customWidth="1"/>
    <col min="4" max="4" width="7.140625" style="1" customWidth="1"/>
    <col min="5" max="7" width="6.85546875" style="1" customWidth="1"/>
    <col min="8" max="8" width="6.85546875" style="1" bestFit="1" customWidth="1"/>
    <col min="9" max="9" width="9.140625" style="1" customWidth="1"/>
    <col min="10" max="10" width="6.7109375" style="1" customWidth="1"/>
    <col min="11" max="11" width="6.42578125" style="1" customWidth="1"/>
    <col min="12" max="12" width="6.140625" style="1" customWidth="1"/>
    <col min="13" max="13" width="6" style="1" customWidth="1"/>
    <col min="14" max="14" width="6.140625" style="1" customWidth="1"/>
    <col min="15" max="15" width="6.5703125" style="1" customWidth="1"/>
    <col min="16" max="16" width="9" style="1" customWidth="1"/>
    <col min="17" max="18" width="6.42578125" style="1" customWidth="1"/>
    <col min="19" max="19" width="6" style="1" customWidth="1"/>
    <col min="20" max="20" width="9.5703125" style="1" customWidth="1"/>
    <col min="21" max="21" width="7.28515625" style="1" customWidth="1"/>
    <col min="22" max="23" width="6.85546875" style="1" customWidth="1"/>
    <col min="24" max="25" width="6.7109375" style="1" customWidth="1"/>
    <col min="26" max="26" width="10.5703125" style="1" customWidth="1"/>
    <col min="27" max="27" width="10.7109375" style="1" customWidth="1"/>
    <col min="28" max="28" width="10.28515625" style="1" customWidth="1"/>
    <col min="29" max="29" width="7.140625" style="1" customWidth="1"/>
    <col min="30" max="31" width="7" style="1" customWidth="1"/>
    <col min="32" max="32" width="6.7109375" style="1" customWidth="1"/>
    <col min="33" max="33" width="10.85546875" style="1" customWidth="1"/>
    <col min="34" max="34" width="12" style="1" customWidth="1"/>
    <col min="35" max="16384" width="9.140625" style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8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8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8" ht="15" customHeight="1" x14ac:dyDescent="0.25">
      <c r="A4" s="153" t="s">
        <v>0</v>
      </c>
      <c r="B4" s="153"/>
      <c r="C4" s="153"/>
      <c r="D4" s="116" t="s">
        <v>57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57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8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8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8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8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8" ht="16.5" customHeight="1" x14ac:dyDescent="0.25">
      <c r="A9" s="133" t="s">
        <v>2</v>
      </c>
      <c r="B9" s="159" t="s">
        <v>3</v>
      </c>
      <c r="C9" s="26" t="s">
        <v>11</v>
      </c>
      <c r="D9" s="57">
        <v>717.24909144924231</v>
      </c>
      <c r="E9" s="57"/>
      <c r="F9" s="57">
        <v>0.11047711388910063</v>
      </c>
      <c r="G9" s="62">
        <f>SUM(D9:F9)</f>
        <v>717.35956856313146</v>
      </c>
      <c r="H9" s="57">
        <v>20.230403073535342</v>
      </c>
      <c r="I9" s="63">
        <f>SUM(G9:H9)</f>
        <v>737.58997163666686</v>
      </c>
      <c r="J9" s="57"/>
      <c r="K9" s="57"/>
      <c r="L9" s="57"/>
      <c r="M9" s="57"/>
      <c r="N9" s="57"/>
      <c r="O9" s="57"/>
      <c r="P9" s="63">
        <f>SUM(J9:O9)</f>
        <v>0</v>
      </c>
      <c r="Q9" s="57"/>
      <c r="R9" s="57">
        <v>8.8894897761437566E-2</v>
      </c>
      <c r="S9" s="57">
        <v>1.0975991389207373</v>
      </c>
      <c r="T9" s="63">
        <f>SUM(Q9:S9)</f>
        <v>1.186494036682175</v>
      </c>
      <c r="U9" s="57"/>
      <c r="V9" s="57"/>
      <c r="W9" s="57">
        <v>0.35404834278800912</v>
      </c>
      <c r="X9" s="57"/>
      <c r="Y9" s="57"/>
      <c r="Z9" s="63">
        <f>SUM(U9:Y9)</f>
        <v>0.35404834278800912</v>
      </c>
      <c r="AA9" s="57"/>
      <c r="AB9" s="57"/>
      <c r="AC9" s="57"/>
      <c r="AD9" s="57"/>
      <c r="AE9" s="57"/>
      <c r="AF9" s="57"/>
      <c r="AG9" s="63">
        <f>SUM(AC9:AF9)</f>
        <v>0</v>
      </c>
      <c r="AH9" s="62">
        <f t="shared" ref="AH9:AH39" si="0">AG9+AB9+AA9+Z9+T9+P9+I9</f>
        <v>739.130514016137</v>
      </c>
      <c r="AI9" s="2"/>
      <c r="AJ9" s="2"/>
      <c r="AK9" s="2"/>
      <c r="AL9" s="2"/>
    </row>
    <row r="10" spans="1:38" x14ac:dyDescent="0.25">
      <c r="A10" s="133"/>
      <c r="B10" s="160"/>
      <c r="C10" s="26" t="s">
        <v>12</v>
      </c>
      <c r="D10" s="57"/>
      <c r="E10" s="57">
        <v>104.46301162754779</v>
      </c>
      <c r="F10" s="57">
        <v>0.71921863392748364</v>
      </c>
      <c r="G10" s="62">
        <f t="shared" ref="G10:G39" si="1">SUM(D10:F10)</f>
        <v>105.18223026147527</v>
      </c>
      <c r="H10" s="57"/>
      <c r="I10" s="63">
        <f t="shared" ref="I10:I39" si="2">SUM(G10:H10)</f>
        <v>105.18223026147527</v>
      </c>
      <c r="J10" s="57"/>
      <c r="K10" s="57"/>
      <c r="L10" s="57"/>
      <c r="M10" s="57"/>
      <c r="N10" s="57"/>
      <c r="O10" s="57">
        <v>398.49334593824716</v>
      </c>
      <c r="P10" s="63">
        <f t="shared" ref="P10:P39" si="3">SUM(J10:O10)</f>
        <v>398.49334593824716</v>
      </c>
      <c r="Q10" s="57"/>
      <c r="R10" s="57">
        <v>0.20117301031688919</v>
      </c>
      <c r="S10" s="57"/>
      <c r="T10" s="63">
        <f t="shared" ref="T10:T39" si="4">SUM(Q10:S10)</f>
        <v>0.20117301031688919</v>
      </c>
      <c r="U10" s="57">
        <v>2.341862565257085</v>
      </c>
      <c r="V10" s="57"/>
      <c r="W10" s="57">
        <v>0.18976837006014807</v>
      </c>
      <c r="X10" s="57">
        <v>402.92746398061962</v>
      </c>
      <c r="Y10" s="57"/>
      <c r="Z10" s="63">
        <f t="shared" ref="Z10:Z39" si="5">SUM(U10:Y10)</f>
        <v>405.45909491593687</v>
      </c>
      <c r="AA10" s="57"/>
      <c r="AB10" s="57"/>
      <c r="AC10" s="57"/>
      <c r="AD10" s="57"/>
      <c r="AE10" s="57"/>
      <c r="AF10" s="57"/>
      <c r="AG10" s="63">
        <f t="shared" ref="AG10:AG39" si="6">SUM(AC10:AF10)</f>
        <v>0</v>
      </c>
      <c r="AH10" s="62">
        <f t="shared" si="0"/>
        <v>909.33584412597622</v>
      </c>
      <c r="AI10" s="2"/>
      <c r="AJ10" s="2"/>
      <c r="AK10" s="2"/>
      <c r="AL10" s="2"/>
    </row>
    <row r="11" spans="1:38" x14ac:dyDescent="0.25">
      <c r="A11" s="133"/>
      <c r="B11" s="160"/>
      <c r="C11" s="26" t="s">
        <v>13</v>
      </c>
      <c r="D11" s="57"/>
      <c r="E11" s="57"/>
      <c r="F11" s="57">
        <v>11.217839256765062</v>
      </c>
      <c r="G11" s="62">
        <f t="shared" si="1"/>
        <v>11.217839256765062</v>
      </c>
      <c r="H11" s="57"/>
      <c r="I11" s="63">
        <v>7421.5986573514901</v>
      </c>
      <c r="J11" s="57"/>
      <c r="K11" s="57"/>
      <c r="L11" s="57"/>
      <c r="M11" s="57"/>
      <c r="N11" s="57"/>
      <c r="O11" s="57"/>
      <c r="P11" s="63">
        <f t="shared" si="3"/>
        <v>0</v>
      </c>
      <c r="Q11" s="57"/>
      <c r="R11" s="57"/>
      <c r="S11" s="57"/>
      <c r="T11" s="63">
        <f t="shared" si="4"/>
        <v>0</v>
      </c>
      <c r="U11" s="57"/>
      <c r="V11" s="57"/>
      <c r="W11" s="57"/>
      <c r="X11" s="57"/>
      <c r="Y11" s="57"/>
      <c r="Z11" s="63">
        <f t="shared" si="5"/>
        <v>0</v>
      </c>
      <c r="AA11" s="57"/>
      <c r="AB11" s="57"/>
      <c r="AC11" s="57"/>
      <c r="AD11" s="57"/>
      <c r="AE11" s="57"/>
      <c r="AF11" s="57"/>
      <c r="AG11" s="63">
        <f t="shared" si="6"/>
        <v>0</v>
      </c>
      <c r="AH11" s="62">
        <f t="shared" si="0"/>
        <v>7421.5986573514901</v>
      </c>
      <c r="AI11" s="2"/>
      <c r="AJ11" s="2"/>
      <c r="AK11" s="2"/>
      <c r="AL11" s="2"/>
    </row>
    <row r="12" spans="1:38" ht="15" customHeight="1" x14ac:dyDescent="0.25">
      <c r="A12" s="133"/>
      <c r="B12" s="160"/>
      <c r="C12" s="27" t="s">
        <v>75</v>
      </c>
      <c r="D12" s="87">
        <f>SUM(D9:D11)</f>
        <v>717.24909144924231</v>
      </c>
      <c r="E12" s="87">
        <f t="shared" ref="E12:AH12" si="7">SUM(E9:E11)</f>
        <v>104.46301162754779</v>
      </c>
      <c r="F12" s="87">
        <f t="shared" si="7"/>
        <v>12.047535004581647</v>
      </c>
      <c r="G12" s="87">
        <f t="shared" si="7"/>
        <v>833.7596380813718</v>
      </c>
      <c r="H12" s="87">
        <f t="shared" si="7"/>
        <v>20.230403073535342</v>
      </c>
      <c r="I12" s="87">
        <f t="shared" si="7"/>
        <v>8264.3708592496332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398.49334593824716</v>
      </c>
      <c r="P12" s="87">
        <f t="shared" si="7"/>
        <v>398.49334593824716</v>
      </c>
      <c r="Q12" s="87">
        <f t="shared" si="7"/>
        <v>0</v>
      </c>
      <c r="R12" s="87">
        <f t="shared" si="7"/>
        <v>0.29006790807832677</v>
      </c>
      <c r="S12" s="87">
        <f t="shared" si="7"/>
        <v>1.0975991389207373</v>
      </c>
      <c r="T12" s="87">
        <f t="shared" si="7"/>
        <v>1.3876670469990642</v>
      </c>
      <c r="U12" s="87">
        <f t="shared" si="7"/>
        <v>2.341862565257085</v>
      </c>
      <c r="V12" s="87">
        <f t="shared" si="7"/>
        <v>0</v>
      </c>
      <c r="W12" s="87">
        <f t="shared" si="7"/>
        <v>0.54381671284815725</v>
      </c>
      <c r="X12" s="87">
        <f t="shared" si="7"/>
        <v>402.92746398061962</v>
      </c>
      <c r="Y12" s="87">
        <f t="shared" si="7"/>
        <v>0</v>
      </c>
      <c r="Z12" s="87">
        <f t="shared" si="7"/>
        <v>405.81314325872489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9070.0650154936029</v>
      </c>
      <c r="AI12" s="2"/>
      <c r="AJ12" s="2"/>
      <c r="AK12" s="2"/>
      <c r="AL12" s="2"/>
    </row>
    <row r="13" spans="1:38" x14ac:dyDescent="0.25">
      <c r="A13" s="133"/>
      <c r="B13" s="160"/>
      <c r="C13" s="26" t="s">
        <v>14</v>
      </c>
      <c r="D13" s="57">
        <v>2.028772580799894</v>
      </c>
      <c r="E13" s="57"/>
      <c r="F13" s="57"/>
      <c r="G13" s="62">
        <f t="shared" si="1"/>
        <v>2.028772580799894</v>
      </c>
      <c r="H13" s="57">
        <v>18.535875379593669</v>
      </c>
      <c r="I13" s="63">
        <f t="shared" si="2"/>
        <v>20.564647960393565</v>
      </c>
      <c r="J13" s="57"/>
      <c r="K13" s="57"/>
      <c r="L13" s="57"/>
      <c r="M13" s="57"/>
      <c r="N13" s="57"/>
      <c r="O13" s="57">
        <v>0.31846986023836438</v>
      </c>
      <c r="P13" s="63">
        <f t="shared" si="3"/>
        <v>0.31846986023836438</v>
      </c>
      <c r="Q13" s="57"/>
      <c r="R13" s="57"/>
      <c r="S13" s="57"/>
      <c r="T13" s="63">
        <f t="shared" si="4"/>
        <v>0</v>
      </c>
      <c r="U13" s="57"/>
      <c r="V13" s="57"/>
      <c r="W13" s="57"/>
      <c r="X13" s="57"/>
      <c r="Y13" s="57"/>
      <c r="Z13" s="63">
        <f t="shared" si="5"/>
        <v>0</v>
      </c>
      <c r="AA13" s="57"/>
      <c r="AB13" s="57"/>
      <c r="AC13" s="57"/>
      <c r="AD13" s="57"/>
      <c r="AE13" s="57"/>
      <c r="AF13" s="57"/>
      <c r="AG13" s="63">
        <f t="shared" si="6"/>
        <v>0</v>
      </c>
      <c r="AH13" s="62">
        <f t="shared" si="0"/>
        <v>20.883117820631927</v>
      </c>
      <c r="AI13" s="2"/>
      <c r="AJ13" s="2"/>
      <c r="AK13" s="2"/>
      <c r="AL13" s="2"/>
    </row>
    <row r="14" spans="1:38" x14ac:dyDescent="0.25">
      <c r="A14" s="133"/>
      <c r="B14" s="161"/>
      <c r="C14" s="28" t="s">
        <v>10</v>
      </c>
      <c r="D14" s="87">
        <f>D12+D13</f>
        <v>719.27786403004222</v>
      </c>
      <c r="E14" s="87">
        <f t="shared" ref="E14:AH14" si="8">E12+E13</f>
        <v>104.46301162754779</v>
      </c>
      <c r="F14" s="87">
        <f t="shared" si="8"/>
        <v>12.047535004581647</v>
      </c>
      <c r="G14" s="87">
        <f t="shared" si="8"/>
        <v>835.78841066217171</v>
      </c>
      <c r="H14" s="87">
        <f t="shared" si="8"/>
        <v>38.766278453129011</v>
      </c>
      <c r="I14" s="87">
        <f t="shared" si="8"/>
        <v>8284.9355072100261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398.8118157984855</v>
      </c>
      <c r="P14" s="87">
        <f t="shared" si="8"/>
        <v>398.8118157984855</v>
      </c>
      <c r="Q14" s="87">
        <f t="shared" si="8"/>
        <v>0</v>
      </c>
      <c r="R14" s="87">
        <f t="shared" si="8"/>
        <v>0.29006790807832677</v>
      </c>
      <c r="S14" s="87">
        <f t="shared" si="8"/>
        <v>1.0975991389207373</v>
      </c>
      <c r="T14" s="87">
        <f t="shared" si="8"/>
        <v>1.3876670469990642</v>
      </c>
      <c r="U14" s="87">
        <f t="shared" si="8"/>
        <v>2.341862565257085</v>
      </c>
      <c r="V14" s="87">
        <f t="shared" si="8"/>
        <v>0</v>
      </c>
      <c r="W14" s="87">
        <f t="shared" si="8"/>
        <v>0.54381671284815725</v>
      </c>
      <c r="X14" s="87">
        <f t="shared" si="8"/>
        <v>402.92746398061962</v>
      </c>
      <c r="Y14" s="87">
        <f t="shared" si="8"/>
        <v>0</v>
      </c>
      <c r="Z14" s="87">
        <f t="shared" si="8"/>
        <v>405.81314325872489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9090.9481333142357</v>
      </c>
      <c r="AI14" s="2"/>
      <c r="AJ14" s="2"/>
      <c r="AK14" s="2"/>
      <c r="AL14" s="2"/>
    </row>
    <row r="15" spans="1:38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62">
        <f t="shared" si="1"/>
        <v>0</v>
      </c>
      <c r="H15" s="57"/>
      <c r="I15" s="63">
        <f t="shared" si="2"/>
        <v>0</v>
      </c>
      <c r="J15" s="57">
        <v>4.0399679575802132</v>
      </c>
      <c r="K15" s="57"/>
      <c r="L15" s="57"/>
      <c r="M15" s="57"/>
      <c r="N15" s="57"/>
      <c r="O15" s="57"/>
      <c r="P15" s="63">
        <f t="shared" si="3"/>
        <v>4.0399679575802132</v>
      </c>
      <c r="Q15" s="57"/>
      <c r="R15" s="57"/>
      <c r="S15" s="57"/>
      <c r="T15" s="63">
        <f t="shared" si="4"/>
        <v>0</v>
      </c>
      <c r="U15" s="57"/>
      <c r="V15" s="57"/>
      <c r="W15" s="57"/>
      <c r="X15" s="57"/>
      <c r="Y15" s="57"/>
      <c r="Z15" s="63">
        <f t="shared" si="5"/>
        <v>0</v>
      </c>
      <c r="AA15" s="57"/>
      <c r="AB15" s="57"/>
      <c r="AC15" s="57"/>
      <c r="AD15" s="57"/>
      <c r="AE15" s="57"/>
      <c r="AF15" s="57"/>
      <c r="AG15" s="63">
        <f t="shared" si="6"/>
        <v>0</v>
      </c>
      <c r="AH15" s="62">
        <f t="shared" si="0"/>
        <v>4.0399679575802132</v>
      </c>
      <c r="AI15" s="2"/>
      <c r="AJ15" s="2"/>
      <c r="AK15" s="2"/>
      <c r="AL15" s="2"/>
    </row>
    <row r="16" spans="1:38" x14ac:dyDescent="0.25">
      <c r="A16" s="133"/>
      <c r="B16" s="174"/>
      <c r="C16" s="29" t="s">
        <v>17</v>
      </c>
      <c r="D16" s="57"/>
      <c r="E16" s="57"/>
      <c r="F16" s="57"/>
      <c r="G16" s="62">
        <f t="shared" si="1"/>
        <v>0</v>
      </c>
      <c r="H16" s="57"/>
      <c r="I16" s="63">
        <f t="shared" si="2"/>
        <v>0</v>
      </c>
      <c r="J16" s="57"/>
      <c r="K16" s="57"/>
      <c r="L16" s="57"/>
      <c r="M16" s="57"/>
      <c r="N16" s="57"/>
      <c r="O16" s="57"/>
      <c r="P16" s="63">
        <f t="shared" si="3"/>
        <v>0</v>
      </c>
      <c r="Q16" s="57"/>
      <c r="R16" s="57"/>
      <c r="S16" s="57"/>
      <c r="T16" s="63">
        <f t="shared" si="4"/>
        <v>0</v>
      </c>
      <c r="U16" s="57"/>
      <c r="V16" s="57"/>
      <c r="W16" s="57"/>
      <c r="X16" s="57"/>
      <c r="Y16" s="57"/>
      <c r="Z16" s="63">
        <f t="shared" si="5"/>
        <v>0</v>
      </c>
      <c r="AA16" s="57"/>
      <c r="AB16" s="57"/>
      <c r="AC16" s="57"/>
      <c r="AD16" s="57"/>
      <c r="AE16" s="57"/>
      <c r="AF16" s="57"/>
      <c r="AG16" s="63">
        <f t="shared" si="6"/>
        <v>0</v>
      </c>
      <c r="AH16" s="62">
        <f t="shared" si="0"/>
        <v>0</v>
      </c>
      <c r="AI16" s="2"/>
      <c r="AJ16" s="2"/>
      <c r="AK16" s="2"/>
      <c r="AL16" s="2"/>
    </row>
    <row r="17" spans="1:38" x14ac:dyDescent="0.25">
      <c r="A17" s="133"/>
      <c r="B17" s="174"/>
      <c r="C17" s="29" t="s">
        <v>18</v>
      </c>
      <c r="D17" s="57"/>
      <c r="E17" s="57"/>
      <c r="F17" s="57"/>
      <c r="G17" s="62">
        <f t="shared" si="1"/>
        <v>0</v>
      </c>
      <c r="H17" s="57"/>
      <c r="I17" s="63">
        <f t="shared" si="2"/>
        <v>0</v>
      </c>
      <c r="J17" s="57"/>
      <c r="K17" s="57"/>
      <c r="L17" s="57"/>
      <c r="M17" s="57"/>
      <c r="N17" s="57"/>
      <c r="O17" s="57"/>
      <c r="P17" s="63">
        <f t="shared" si="3"/>
        <v>0</v>
      </c>
      <c r="Q17" s="57"/>
      <c r="R17" s="57"/>
      <c r="S17" s="57"/>
      <c r="T17" s="63">
        <f t="shared" si="4"/>
        <v>0</v>
      </c>
      <c r="U17" s="57"/>
      <c r="V17" s="57"/>
      <c r="W17" s="57"/>
      <c r="X17" s="57"/>
      <c r="Y17" s="57"/>
      <c r="Z17" s="63">
        <f t="shared" si="5"/>
        <v>0</v>
      </c>
      <c r="AA17" s="57"/>
      <c r="AB17" s="57"/>
      <c r="AC17" s="57"/>
      <c r="AD17" s="57"/>
      <c r="AE17" s="57"/>
      <c r="AF17" s="57"/>
      <c r="AG17" s="63">
        <f t="shared" si="6"/>
        <v>0</v>
      </c>
      <c r="AH17" s="62">
        <f t="shared" si="0"/>
        <v>0</v>
      </c>
      <c r="AI17" s="2"/>
      <c r="AJ17" s="2"/>
      <c r="AK17" s="2"/>
      <c r="AL17" s="2"/>
    </row>
    <row r="18" spans="1:38" x14ac:dyDescent="0.25">
      <c r="A18" s="133"/>
      <c r="B18" s="174"/>
      <c r="C18" s="29" t="s">
        <v>19</v>
      </c>
      <c r="D18" s="57"/>
      <c r="E18" s="57"/>
      <c r="F18" s="57"/>
      <c r="G18" s="62">
        <f t="shared" si="1"/>
        <v>0</v>
      </c>
      <c r="H18" s="57"/>
      <c r="I18" s="63">
        <f t="shared" si="2"/>
        <v>0</v>
      </c>
      <c r="J18" s="57"/>
      <c r="K18" s="57"/>
      <c r="L18" s="57"/>
      <c r="M18" s="57"/>
      <c r="N18" s="57"/>
      <c r="O18" s="57"/>
      <c r="P18" s="63">
        <f t="shared" si="3"/>
        <v>0</v>
      </c>
      <c r="Q18" s="57"/>
      <c r="R18" s="57"/>
      <c r="S18" s="57"/>
      <c r="T18" s="63">
        <f t="shared" si="4"/>
        <v>0</v>
      </c>
      <c r="U18" s="57"/>
      <c r="V18" s="57"/>
      <c r="W18" s="57"/>
      <c r="X18" s="57"/>
      <c r="Y18" s="57"/>
      <c r="Z18" s="63">
        <f t="shared" si="5"/>
        <v>0</v>
      </c>
      <c r="AA18" s="57"/>
      <c r="AB18" s="57"/>
      <c r="AC18" s="57"/>
      <c r="AD18" s="57"/>
      <c r="AE18" s="57"/>
      <c r="AF18" s="57"/>
      <c r="AG18" s="63">
        <f t="shared" si="6"/>
        <v>0</v>
      </c>
      <c r="AH18" s="62">
        <f t="shared" si="0"/>
        <v>0</v>
      </c>
      <c r="AI18" s="2"/>
      <c r="AJ18" s="2"/>
      <c r="AK18" s="2"/>
      <c r="AL18" s="2"/>
    </row>
    <row r="19" spans="1:38" x14ac:dyDescent="0.25">
      <c r="A19" s="133"/>
      <c r="B19" s="174"/>
      <c r="C19" s="29" t="s">
        <v>20</v>
      </c>
      <c r="D19" s="57"/>
      <c r="E19" s="57"/>
      <c r="F19" s="57"/>
      <c r="G19" s="62">
        <f t="shared" si="1"/>
        <v>0</v>
      </c>
      <c r="H19" s="57"/>
      <c r="I19" s="63">
        <f t="shared" si="2"/>
        <v>0</v>
      </c>
      <c r="J19" s="57"/>
      <c r="K19" s="57"/>
      <c r="L19" s="57"/>
      <c r="M19" s="57"/>
      <c r="N19" s="57"/>
      <c r="O19" s="57"/>
      <c r="P19" s="63">
        <f t="shared" si="3"/>
        <v>0</v>
      </c>
      <c r="Q19" s="57"/>
      <c r="R19" s="57"/>
      <c r="S19" s="57"/>
      <c r="T19" s="63">
        <f t="shared" si="4"/>
        <v>0</v>
      </c>
      <c r="U19" s="57"/>
      <c r="V19" s="57"/>
      <c r="W19" s="57"/>
      <c r="X19" s="57"/>
      <c r="Y19" s="57"/>
      <c r="Z19" s="63">
        <f t="shared" si="5"/>
        <v>0</v>
      </c>
      <c r="AA19" s="57"/>
      <c r="AB19" s="57"/>
      <c r="AC19" s="57"/>
      <c r="AD19" s="57"/>
      <c r="AE19" s="57"/>
      <c r="AF19" s="57"/>
      <c r="AG19" s="63">
        <f t="shared" si="6"/>
        <v>0</v>
      </c>
      <c r="AH19" s="62">
        <f t="shared" si="0"/>
        <v>0</v>
      </c>
      <c r="AI19" s="2"/>
      <c r="AJ19" s="2"/>
      <c r="AK19" s="2"/>
      <c r="AL19" s="2"/>
    </row>
    <row r="20" spans="1:38" x14ac:dyDescent="0.25">
      <c r="A20" s="133"/>
      <c r="B20" s="174"/>
      <c r="C20" s="29" t="s">
        <v>21</v>
      </c>
      <c r="D20" s="57">
        <v>8.5510331284563001</v>
      </c>
      <c r="E20" s="57">
        <v>212.27603148844008</v>
      </c>
      <c r="F20" s="57">
        <v>5.9090386813748015E-2</v>
      </c>
      <c r="G20" s="62">
        <f t="shared" si="1"/>
        <v>220.88615500371014</v>
      </c>
      <c r="H20" s="57"/>
      <c r="I20" s="63">
        <f t="shared" si="2"/>
        <v>220.88615500371014</v>
      </c>
      <c r="J20" s="57"/>
      <c r="K20" s="57"/>
      <c r="L20" s="57"/>
      <c r="M20" s="57"/>
      <c r="N20" s="57"/>
      <c r="O20" s="57">
        <v>1182.1835461840992</v>
      </c>
      <c r="P20" s="63">
        <f t="shared" si="3"/>
        <v>1182.1835461840992</v>
      </c>
      <c r="Q20" s="57">
        <v>0.41938414639410648</v>
      </c>
      <c r="R20" s="57">
        <v>0.71216600041435663</v>
      </c>
      <c r="S20" s="57">
        <v>2.581417046426465</v>
      </c>
      <c r="T20" s="63">
        <f t="shared" si="4"/>
        <v>3.712967193234928</v>
      </c>
      <c r="U20" s="57">
        <v>169.9794460716725</v>
      </c>
      <c r="V20" s="57"/>
      <c r="W20" s="57">
        <v>2.6976005945927799</v>
      </c>
      <c r="X20" s="57">
        <v>136.57415889679709</v>
      </c>
      <c r="Y20" s="57"/>
      <c r="Z20" s="63">
        <f t="shared" si="5"/>
        <v>309.2512055630624</v>
      </c>
      <c r="AA20" s="57"/>
      <c r="AB20" s="57"/>
      <c r="AC20" s="57"/>
      <c r="AD20" s="57"/>
      <c r="AE20" s="57"/>
      <c r="AF20" s="57"/>
      <c r="AG20" s="63">
        <f t="shared" si="6"/>
        <v>0</v>
      </c>
      <c r="AH20" s="62">
        <f t="shared" si="0"/>
        <v>1716.0338739441067</v>
      </c>
      <c r="AI20" s="2"/>
      <c r="AJ20" s="2"/>
      <c r="AK20" s="2"/>
      <c r="AL20" s="2"/>
    </row>
    <row r="21" spans="1:38" x14ac:dyDescent="0.25">
      <c r="A21" s="133"/>
      <c r="B21" s="175"/>
      <c r="C21" s="30" t="s">
        <v>10</v>
      </c>
      <c r="D21" s="88">
        <f>SUM(D15:D20)</f>
        <v>8.5510331284563001</v>
      </c>
      <c r="E21" s="88">
        <f t="shared" ref="E21:Z21" si="9">SUM(E15:E20)</f>
        <v>212.27603148844008</v>
      </c>
      <c r="F21" s="88">
        <f t="shared" si="9"/>
        <v>5.9090386813748015E-2</v>
      </c>
      <c r="G21" s="88">
        <f t="shared" si="9"/>
        <v>220.88615500371014</v>
      </c>
      <c r="H21" s="88">
        <f t="shared" si="9"/>
        <v>0</v>
      </c>
      <c r="I21" s="88">
        <f t="shared" si="9"/>
        <v>220.88615500371014</v>
      </c>
      <c r="J21" s="88">
        <f t="shared" si="9"/>
        <v>4.0399679575802132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1182.1835461840992</v>
      </c>
      <c r="P21" s="88">
        <f t="shared" si="9"/>
        <v>1186.2235141416795</v>
      </c>
      <c r="Q21" s="88">
        <f t="shared" si="9"/>
        <v>0.41938414639410648</v>
      </c>
      <c r="R21" s="88">
        <f t="shared" si="9"/>
        <v>0.71216600041435663</v>
      </c>
      <c r="S21" s="88">
        <f t="shared" si="9"/>
        <v>2.581417046426465</v>
      </c>
      <c r="T21" s="88">
        <f t="shared" si="9"/>
        <v>3.712967193234928</v>
      </c>
      <c r="U21" s="88">
        <f t="shared" si="9"/>
        <v>169.9794460716725</v>
      </c>
      <c r="V21" s="88">
        <f t="shared" si="9"/>
        <v>0</v>
      </c>
      <c r="W21" s="88">
        <f t="shared" si="9"/>
        <v>2.6976005945927799</v>
      </c>
      <c r="X21" s="88">
        <f t="shared" si="9"/>
        <v>136.57415889679709</v>
      </c>
      <c r="Y21" s="88">
        <f t="shared" si="9"/>
        <v>0</v>
      </c>
      <c r="Z21" s="88">
        <f t="shared" si="9"/>
        <v>309.2512055630624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1720.073841901687</v>
      </c>
      <c r="AI21" s="2"/>
      <c r="AJ21" s="2"/>
      <c r="AK21" s="2"/>
      <c r="AL21" s="2"/>
    </row>
    <row r="22" spans="1:38" x14ac:dyDescent="0.25">
      <c r="A22" s="133"/>
      <c r="B22" s="165" t="s">
        <v>4</v>
      </c>
      <c r="C22" s="31" t="s">
        <v>22</v>
      </c>
      <c r="D22" s="57"/>
      <c r="E22" s="57"/>
      <c r="F22" s="57"/>
      <c r="G22" s="62">
        <f t="shared" si="1"/>
        <v>0</v>
      </c>
      <c r="H22" s="57"/>
      <c r="I22" s="63">
        <f t="shared" si="2"/>
        <v>0</v>
      </c>
      <c r="J22" s="57"/>
      <c r="K22" s="57"/>
      <c r="L22" s="57"/>
      <c r="M22" s="57"/>
      <c r="N22" s="57"/>
      <c r="O22" s="57"/>
      <c r="P22" s="63">
        <f t="shared" si="3"/>
        <v>0</v>
      </c>
      <c r="Q22" s="57">
        <v>15.082848921493133</v>
      </c>
      <c r="R22" s="57"/>
      <c r="S22" s="57"/>
      <c r="T22" s="63">
        <f t="shared" si="4"/>
        <v>15.082848921493133</v>
      </c>
      <c r="U22" s="57"/>
      <c r="V22" s="57"/>
      <c r="W22" s="57"/>
      <c r="X22" s="57"/>
      <c r="Y22" s="57"/>
      <c r="Z22" s="63">
        <f t="shared" si="5"/>
        <v>0</v>
      </c>
      <c r="AA22" s="57"/>
      <c r="AB22" s="57"/>
      <c r="AC22" s="57"/>
      <c r="AD22" s="57"/>
      <c r="AE22" s="57"/>
      <c r="AF22" s="57"/>
      <c r="AG22" s="63">
        <f t="shared" si="6"/>
        <v>0</v>
      </c>
      <c r="AH22" s="62">
        <f t="shared" si="0"/>
        <v>15.082848921493133</v>
      </c>
      <c r="AI22" s="2"/>
      <c r="AJ22" s="2"/>
      <c r="AK22" s="2"/>
      <c r="AL22" s="2"/>
    </row>
    <row r="23" spans="1:38" x14ac:dyDescent="0.25">
      <c r="A23" s="133"/>
      <c r="B23" s="166"/>
      <c r="C23" s="31" t="s">
        <v>23</v>
      </c>
      <c r="D23" s="57"/>
      <c r="E23" s="57"/>
      <c r="F23" s="57"/>
      <c r="G23" s="62">
        <f t="shared" si="1"/>
        <v>0</v>
      </c>
      <c r="H23" s="57"/>
      <c r="I23" s="63">
        <f t="shared" si="2"/>
        <v>0</v>
      </c>
      <c r="J23" s="57"/>
      <c r="K23" s="57"/>
      <c r="L23" s="57"/>
      <c r="M23" s="57"/>
      <c r="N23" s="57"/>
      <c r="O23" s="57"/>
      <c r="P23" s="63">
        <f t="shared" si="3"/>
        <v>0</v>
      </c>
      <c r="Q23" s="57"/>
      <c r="R23" s="57">
        <v>278.49442070381821</v>
      </c>
      <c r="S23" s="57"/>
      <c r="T23" s="63">
        <f t="shared" si="4"/>
        <v>278.49442070381821</v>
      </c>
      <c r="U23" s="57"/>
      <c r="V23" s="57"/>
      <c r="W23" s="57"/>
      <c r="X23" s="57"/>
      <c r="Y23" s="57"/>
      <c r="Z23" s="63">
        <f t="shared" si="5"/>
        <v>0</v>
      </c>
      <c r="AA23" s="57"/>
      <c r="AB23" s="57"/>
      <c r="AC23" s="57"/>
      <c r="AD23" s="57"/>
      <c r="AE23" s="57"/>
      <c r="AF23" s="57"/>
      <c r="AG23" s="63">
        <f t="shared" si="6"/>
        <v>0</v>
      </c>
      <c r="AH23" s="62">
        <f t="shared" si="0"/>
        <v>278.49442070381821</v>
      </c>
      <c r="AI23" s="2"/>
      <c r="AJ23" s="2"/>
      <c r="AK23" s="2"/>
      <c r="AL23" s="2"/>
    </row>
    <row r="24" spans="1:38" x14ac:dyDescent="0.25">
      <c r="A24" s="133"/>
      <c r="B24" s="166"/>
      <c r="C24" s="31" t="s">
        <v>24</v>
      </c>
      <c r="D24" s="57"/>
      <c r="E24" s="57"/>
      <c r="F24" s="57"/>
      <c r="G24" s="62">
        <f t="shared" si="1"/>
        <v>0</v>
      </c>
      <c r="H24" s="57"/>
      <c r="I24" s="63">
        <f t="shared" si="2"/>
        <v>0</v>
      </c>
      <c r="J24" s="57"/>
      <c r="K24" s="57"/>
      <c r="L24" s="57"/>
      <c r="M24" s="57"/>
      <c r="N24" s="57"/>
      <c r="O24" s="57"/>
      <c r="P24" s="63">
        <f t="shared" si="3"/>
        <v>0</v>
      </c>
      <c r="Q24" s="57"/>
      <c r="R24" s="57"/>
      <c r="S24" s="57">
        <v>138.77227040429165</v>
      </c>
      <c r="T24" s="63">
        <f t="shared" si="4"/>
        <v>138.77227040429165</v>
      </c>
      <c r="U24" s="57"/>
      <c r="V24" s="57"/>
      <c r="W24" s="57"/>
      <c r="X24" s="57"/>
      <c r="Y24" s="57"/>
      <c r="Z24" s="63">
        <f t="shared" si="5"/>
        <v>0</v>
      </c>
      <c r="AA24" s="57"/>
      <c r="AB24" s="57"/>
      <c r="AC24" s="57"/>
      <c r="AD24" s="57"/>
      <c r="AE24" s="57"/>
      <c r="AF24" s="57"/>
      <c r="AG24" s="63">
        <f t="shared" si="6"/>
        <v>0</v>
      </c>
      <c r="AH24" s="62">
        <f t="shared" si="0"/>
        <v>138.77227040429165</v>
      </c>
      <c r="AI24" s="2"/>
      <c r="AJ24" s="2"/>
      <c r="AK24" s="2"/>
      <c r="AL24" s="2"/>
    </row>
    <row r="25" spans="1:38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15.082848921493133</v>
      </c>
      <c r="R25" s="91">
        <f t="shared" si="11"/>
        <v>278.49442070381821</v>
      </c>
      <c r="S25" s="91">
        <f t="shared" si="11"/>
        <v>138.77227040429165</v>
      </c>
      <c r="T25" s="91">
        <f t="shared" si="11"/>
        <v>432.34954002960296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432.34954002960296</v>
      </c>
      <c r="AI25" s="2"/>
      <c r="AJ25" s="2"/>
      <c r="AK25" s="2"/>
      <c r="AL25" s="2"/>
    </row>
    <row r="26" spans="1:38" x14ac:dyDescent="0.25">
      <c r="A26" s="133"/>
      <c r="B26" s="168" t="s">
        <v>5</v>
      </c>
      <c r="C26" s="33" t="s">
        <v>25</v>
      </c>
      <c r="D26" s="57">
        <v>12.81746407986928</v>
      </c>
      <c r="E26" s="57">
        <v>247.62530524178644</v>
      </c>
      <c r="F26" s="57"/>
      <c r="G26" s="62">
        <f t="shared" si="1"/>
        <v>260.4427693216557</v>
      </c>
      <c r="H26" s="57"/>
      <c r="I26" s="63">
        <f t="shared" si="2"/>
        <v>260.4427693216557</v>
      </c>
      <c r="J26" s="57"/>
      <c r="K26" s="57"/>
      <c r="L26" s="57"/>
      <c r="M26" s="57"/>
      <c r="N26" s="57"/>
      <c r="O26" s="57">
        <v>476.48096259968651</v>
      </c>
      <c r="P26" s="63">
        <f t="shared" si="3"/>
        <v>476.48096259968651</v>
      </c>
      <c r="Q26" s="57">
        <v>1.9625568965299351</v>
      </c>
      <c r="R26" s="57">
        <v>1.892733648615271</v>
      </c>
      <c r="S26" s="57">
        <v>6.2249328142151554E-2</v>
      </c>
      <c r="T26" s="63">
        <f t="shared" si="4"/>
        <v>3.9175398732873581</v>
      </c>
      <c r="U26" s="57">
        <v>9383.5181257988497</v>
      </c>
      <c r="V26" s="57"/>
      <c r="W26" s="57">
        <v>4.3208077922226424</v>
      </c>
      <c r="X26" s="57">
        <v>283.39337025192378</v>
      </c>
      <c r="Y26" s="57"/>
      <c r="Z26" s="63">
        <f t="shared" si="5"/>
        <v>9671.2323038429968</v>
      </c>
      <c r="AA26" s="57"/>
      <c r="AB26" s="57"/>
      <c r="AC26" s="57"/>
      <c r="AD26" s="57"/>
      <c r="AE26" s="57"/>
      <c r="AF26" s="57"/>
      <c r="AG26" s="63">
        <f t="shared" si="6"/>
        <v>0</v>
      </c>
      <c r="AH26" s="62">
        <f t="shared" si="0"/>
        <v>10412.073575637625</v>
      </c>
      <c r="AI26" s="2"/>
      <c r="AJ26" s="2"/>
      <c r="AK26" s="2"/>
      <c r="AL26" s="2"/>
    </row>
    <row r="27" spans="1:38" x14ac:dyDescent="0.25">
      <c r="A27" s="133"/>
      <c r="B27" s="169"/>
      <c r="C27" s="33" t="s">
        <v>26</v>
      </c>
      <c r="D27" s="57">
        <v>5.0190784096402607E-4</v>
      </c>
      <c r="E27" s="57">
        <v>0.57247360876161546</v>
      </c>
      <c r="F27" s="57"/>
      <c r="G27" s="62">
        <f t="shared" si="1"/>
        <v>0.5729755166025795</v>
      </c>
      <c r="H27" s="57"/>
      <c r="I27" s="63">
        <f t="shared" si="2"/>
        <v>0.5729755166025795</v>
      </c>
      <c r="J27" s="57"/>
      <c r="K27" s="57"/>
      <c r="L27" s="57"/>
      <c r="M27" s="57"/>
      <c r="N27" s="57"/>
      <c r="O27" s="57"/>
      <c r="P27" s="63">
        <f t="shared" si="3"/>
        <v>0</v>
      </c>
      <c r="Q27" s="57"/>
      <c r="R27" s="57"/>
      <c r="S27" s="57">
        <v>3.3070770468854496E-2</v>
      </c>
      <c r="T27" s="63">
        <f t="shared" si="4"/>
        <v>3.3070770468854496E-2</v>
      </c>
      <c r="U27" s="57"/>
      <c r="V27" s="57">
        <v>174.79372477032783</v>
      </c>
      <c r="W27" s="57"/>
      <c r="X27" s="57"/>
      <c r="Y27" s="57"/>
      <c r="Z27" s="63">
        <f t="shared" si="5"/>
        <v>174.79372477032783</v>
      </c>
      <c r="AA27" s="57"/>
      <c r="AB27" s="57"/>
      <c r="AC27" s="57"/>
      <c r="AD27" s="57"/>
      <c r="AE27" s="57"/>
      <c r="AF27" s="57"/>
      <c r="AG27" s="63">
        <f t="shared" si="6"/>
        <v>0</v>
      </c>
      <c r="AH27" s="62">
        <f t="shared" si="0"/>
        <v>175.39977105739928</v>
      </c>
      <c r="AI27" s="2"/>
      <c r="AJ27" s="2"/>
      <c r="AK27" s="2"/>
      <c r="AL27" s="2"/>
    </row>
    <row r="28" spans="1:38" x14ac:dyDescent="0.25">
      <c r="A28" s="133"/>
      <c r="B28" s="169"/>
      <c r="C28" s="33" t="s">
        <v>27</v>
      </c>
      <c r="D28" s="57">
        <v>1.8480969246213306</v>
      </c>
      <c r="E28" s="57"/>
      <c r="F28" s="57"/>
      <c r="G28" s="62">
        <f t="shared" si="1"/>
        <v>1.8480969246213306</v>
      </c>
      <c r="H28" s="57"/>
      <c r="I28" s="63">
        <f t="shared" si="2"/>
        <v>1.8480969246213306</v>
      </c>
      <c r="J28" s="57"/>
      <c r="K28" s="57"/>
      <c r="L28" s="57"/>
      <c r="M28" s="57"/>
      <c r="N28" s="57"/>
      <c r="O28" s="57"/>
      <c r="P28" s="63">
        <f t="shared" si="3"/>
        <v>0</v>
      </c>
      <c r="Q28" s="57"/>
      <c r="R28" s="57"/>
      <c r="S28" s="57"/>
      <c r="T28" s="63">
        <f t="shared" si="4"/>
        <v>0</v>
      </c>
      <c r="U28" s="57"/>
      <c r="V28" s="57"/>
      <c r="W28" s="57">
        <v>222.87397035974212</v>
      </c>
      <c r="X28" s="57"/>
      <c r="Y28" s="57"/>
      <c r="Z28" s="63">
        <f t="shared" si="5"/>
        <v>222.87397035974212</v>
      </c>
      <c r="AA28" s="57"/>
      <c r="AB28" s="57"/>
      <c r="AC28" s="57"/>
      <c r="AD28" s="57"/>
      <c r="AE28" s="57"/>
      <c r="AF28" s="57"/>
      <c r="AG28" s="63">
        <f t="shared" si="6"/>
        <v>0</v>
      </c>
      <c r="AH28" s="62">
        <f t="shared" si="0"/>
        <v>224.72206728436345</v>
      </c>
      <c r="AI28" s="2"/>
      <c r="AJ28" s="2"/>
      <c r="AK28" s="2"/>
      <c r="AL28" s="2"/>
    </row>
    <row r="29" spans="1:38" x14ac:dyDescent="0.25">
      <c r="A29" s="133"/>
      <c r="B29" s="169"/>
      <c r="C29" s="33" t="s">
        <v>28</v>
      </c>
      <c r="D29" s="57">
        <v>1.3234521659436833</v>
      </c>
      <c r="E29" s="57">
        <v>304.50633523578199</v>
      </c>
      <c r="F29" s="57"/>
      <c r="G29" s="62">
        <f t="shared" si="1"/>
        <v>305.8297874017257</v>
      </c>
      <c r="H29" s="57"/>
      <c r="I29" s="63">
        <f t="shared" si="2"/>
        <v>305.8297874017257</v>
      </c>
      <c r="J29" s="57"/>
      <c r="K29" s="57"/>
      <c r="L29" s="57"/>
      <c r="M29" s="57"/>
      <c r="N29" s="57"/>
      <c r="O29" s="57">
        <v>1088.8787348866008</v>
      </c>
      <c r="P29" s="63">
        <f t="shared" si="3"/>
        <v>1088.8787348866008</v>
      </c>
      <c r="Q29" s="57"/>
      <c r="R29" s="57">
        <v>0.11294751018492323</v>
      </c>
      <c r="S29" s="57"/>
      <c r="T29" s="63">
        <f t="shared" si="4"/>
        <v>0.11294751018492323</v>
      </c>
      <c r="U29" s="57">
        <v>24.263017687678676</v>
      </c>
      <c r="V29" s="57"/>
      <c r="W29" s="57">
        <v>0.13262811505230765</v>
      </c>
      <c r="X29" s="57">
        <v>297.24407659071073</v>
      </c>
      <c r="Y29" s="57"/>
      <c r="Z29" s="63">
        <f t="shared" si="5"/>
        <v>321.63972239344173</v>
      </c>
      <c r="AA29" s="57"/>
      <c r="AB29" s="57"/>
      <c r="AC29" s="57"/>
      <c r="AD29" s="57"/>
      <c r="AE29" s="57"/>
      <c r="AF29" s="57"/>
      <c r="AG29" s="63">
        <f t="shared" si="6"/>
        <v>0</v>
      </c>
      <c r="AH29" s="62">
        <f t="shared" si="0"/>
        <v>1716.4611921919532</v>
      </c>
      <c r="AI29" s="2"/>
      <c r="AJ29" s="2"/>
      <c r="AK29" s="2"/>
      <c r="AL29" s="2"/>
    </row>
    <row r="30" spans="1:38" x14ac:dyDescent="0.25">
      <c r="A30" s="133"/>
      <c r="B30" s="169"/>
      <c r="C30" s="33" t="s">
        <v>29</v>
      </c>
      <c r="D30" s="57"/>
      <c r="E30" s="57"/>
      <c r="F30" s="57"/>
      <c r="G30" s="62">
        <f t="shared" si="1"/>
        <v>0</v>
      </c>
      <c r="H30" s="57"/>
      <c r="I30" s="63">
        <f t="shared" si="2"/>
        <v>0</v>
      </c>
      <c r="J30" s="57"/>
      <c r="K30" s="57"/>
      <c r="L30" s="57"/>
      <c r="M30" s="57"/>
      <c r="N30" s="57"/>
      <c r="O30" s="57"/>
      <c r="P30" s="63">
        <f t="shared" si="3"/>
        <v>0</v>
      </c>
      <c r="Q30" s="57"/>
      <c r="R30" s="57"/>
      <c r="S30" s="57"/>
      <c r="T30" s="63">
        <f t="shared" si="4"/>
        <v>0</v>
      </c>
      <c r="U30" s="57"/>
      <c r="V30" s="57"/>
      <c r="W30" s="57"/>
      <c r="X30" s="57"/>
      <c r="Y30" s="57"/>
      <c r="Z30" s="63">
        <f t="shared" si="5"/>
        <v>0</v>
      </c>
      <c r="AA30" s="57"/>
      <c r="AB30" s="57"/>
      <c r="AC30" s="57"/>
      <c r="AD30" s="57"/>
      <c r="AE30" s="57"/>
      <c r="AF30" s="57"/>
      <c r="AG30" s="63">
        <f t="shared" si="6"/>
        <v>0</v>
      </c>
      <c r="AH30" s="62">
        <f t="shared" si="0"/>
        <v>0</v>
      </c>
      <c r="AI30" s="2"/>
      <c r="AJ30" s="2"/>
      <c r="AK30" s="2"/>
      <c r="AL30" s="2"/>
    </row>
    <row r="31" spans="1:38" x14ac:dyDescent="0.25">
      <c r="A31" s="133"/>
      <c r="B31" s="170"/>
      <c r="C31" s="34" t="s">
        <v>10</v>
      </c>
      <c r="D31" s="92">
        <f>SUM(D26:D30)</f>
        <v>15.989515078275257</v>
      </c>
      <c r="E31" s="92">
        <f t="shared" ref="E31:AH31" si="12">SUM(E26:E30)</f>
        <v>552.70411408633004</v>
      </c>
      <c r="F31" s="92">
        <f t="shared" si="12"/>
        <v>0</v>
      </c>
      <c r="G31" s="92">
        <f t="shared" si="12"/>
        <v>568.69362916460523</v>
      </c>
      <c r="H31" s="92">
        <f t="shared" si="12"/>
        <v>0</v>
      </c>
      <c r="I31" s="92">
        <f t="shared" si="12"/>
        <v>568.69362916460523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1565.3596974862874</v>
      </c>
      <c r="P31" s="92">
        <f t="shared" si="12"/>
        <v>1565.3596974862874</v>
      </c>
      <c r="Q31" s="92">
        <f t="shared" si="12"/>
        <v>1.9625568965299351</v>
      </c>
      <c r="R31" s="92">
        <f t="shared" si="12"/>
        <v>2.0056811588001944</v>
      </c>
      <c r="S31" s="92">
        <f t="shared" si="12"/>
        <v>9.5320098611006043E-2</v>
      </c>
      <c r="T31" s="92">
        <f t="shared" si="12"/>
        <v>4.0635581539411358</v>
      </c>
      <c r="U31" s="92">
        <f t="shared" si="12"/>
        <v>9407.7811434865289</v>
      </c>
      <c r="V31" s="92">
        <f t="shared" si="12"/>
        <v>174.79372477032783</v>
      </c>
      <c r="W31" s="92">
        <f t="shared" si="12"/>
        <v>227.32740626701707</v>
      </c>
      <c r="X31" s="92">
        <f t="shared" si="12"/>
        <v>580.63744684263452</v>
      </c>
      <c r="Y31" s="92">
        <f t="shared" si="12"/>
        <v>0</v>
      </c>
      <c r="Z31" s="92">
        <f t="shared" si="12"/>
        <v>10390.539721366509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12528.65660617134</v>
      </c>
      <c r="AI31" s="2"/>
      <c r="AJ31" s="2"/>
      <c r="AK31" s="2"/>
      <c r="AL31" s="2"/>
    </row>
    <row r="32" spans="1:38" x14ac:dyDescent="0.25">
      <c r="A32" s="133"/>
      <c r="B32" s="12" t="s">
        <v>30</v>
      </c>
      <c r="C32" s="35" t="s">
        <v>31</v>
      </c>
      <c r="D32" s="57"/>
      <c r="E32" s="57"/>
      <c r="F32" s="57"/>
      <c r="G32" s="62">
        <f t="shared" si="1"/>
        <v>0</v>
      </c>
      <c r="H32" s="57"/>
      <c r="I32" s="63">
        <f t="shared" si="2"/>
        <v>0</v>
      </c>
      <c r="J32" s="57"/>
      <c r="K32" s="57"/>
      <c r="L32" s="57"/>
      <c r="M32" s="57"/>
      <c r="N32" s="57"/>
      <c r="O32" s="57"/>
      <c r="P32" s="63">
        <f t="shared" si="3"/>
        <v>0</v>
      </c>
      <c r="Q32" s="57"/>
      <c r="R32" s="57"/>
      <c r="S32" s="57"/>
      <c r="T32" s="63">
        <f t="shared" si="4"/>
        <v>0</v>
      </c>
      <c r="U32" s="57"/>
      <c r="V32" s="57"/>
      <c r="W32" s="57"/>
      <c r="X32" s="57"/>
      <c r="Y32" s="57"/>
      <c r="Z32" s="63">
        <f t="shared" si="5"/>
        <v>0</v>
      </c>
      <c r="AA32" s="57">
        <v>5.9428778313303416</v>
      </c>
      <c r="AB32" s="57"/>
      <c r="AC32" s="57"/>
      <c r="AD32" s="57"/>
      <c r="AE32" s="57"/>
      <c r="AF32" s="57"/>
      <c r="AG32" s="63">
        <f t="shared" si="6"/>
        <v>0</v>
      </c>
      <c r="AH32" s="62">
        <f t="shared" si="0"/>
        <v>5.9428778313303416</v>
      </c>
      <c r="AI32" s="2"/>
      <c r="AJ32" s="2"/>
      <c r="AK32" s="2"/>
      <c r="AL32" s="2"/>
    </row>
    <row r="33" spans="1:38" x14ac:dyDescent="0.25">
      <c r="A33" s="133"/>
      <c r="B33" s="51" t="s">
        <v>84</v>
      </c>
      <c r="C33" s="36" t="s">
        <v>32</v>
      </c>
      <c r="D33" s="57"/>
      <c r="E33" s="57"/>
      <c r="F33" s="57"/>
      <c r="G33" s="62">
        <f t="shared" si="1"/>
        <v>0</v>
      </c>
      <c r="H33" s="57"/>
      <c r="I33" s="63">
        <f t="shared" si="2"/>
        <v>0</v>
      </c>
      <c r="J33" s="57"/>
      <c r="K33" s="57"/>
      <c r="L33" s="57"/>
      <c r="M33" s="57"/>
      <c r="N33" s="57"/>
      <c r="O33" s="57"/>
      <c r="P33" s="63">
        <f t="shared" si="3"/>
        <v>0</v>
      </c>
      <c r="Q33" s="57"/>
      <c r="R33" s="57"/>
      <c r="S33" s="57"/>
      <c r="T33" s="63">
        <f t="shared" si="4"/>
        <v>0</v>
      </c>
      <c r="U33" s="57"/>
      <c r="V33" s="57"/>
      <c r="W33" s="57"/>
      <c r="X33" s="57"/>
      <c r="Y33" s="57"/>
      <c r="Z33" s="63">
        <f t="shared" si="5"/>
        <v>0</v>
      </c>
      <c r="AA33" s="57"/>
      <c r="AB33" s="57"/>
      <c r="AC33" s="57"/>
      <c r="AD33" s="57"/>
      <c r="AE33" s="57"/>
      <c r="AF33" s="57"/>
      <c r="AG33" s="63">
        <f t="shared" si="6"/>
        <v>0</v>
      </c>
      <c r="AH33" s="62">
        <f t="shared" si="0"/>
        <v>0</v>
      </c>
      <c r="AI33" s="2"/>
      <c r="AJ33" s="2"/>
      <c r="AK33" s="2"/>
      <c r="AL33" s="2"/>
    </row>
    <row r="34" spans="1:38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62">
        <f t="shared" si="1"/>
        <v>0</v>
      </c>
      <c r="H34" s="57"/>
      <c r="I34" s="63">
        <f t="shared" si="2"/>
        <v>0</v>
      </c>
      <c r="J34" s="57"/>
      <c r="K34" s="57"/>
      <c r="L34" s="57"/>
      <c r="M34" s="57"/>
      <c r="N34" s="57"/>
      <c r="O34" s="57"/>
      <c r="P34" s="63">
        <f t="shared" si="3"/>
        <v>0</v>
      </c>
      <c r="Q34" s="57"/>
      <c r="R34" s="57"/>
      <c r="S34" s="57"/>
      <c r="T34" s="63">
        <f t="shared" si="4"/>
        <v>0</v>
      </c>
      <c r="U34" s="57"/>
      <c r="V34" s="57"/>
      <c r="W34" s="57"/>
      <c r="X34" s="57"/>
      <c r="Y34" s="57"/>
      <c r="Z34" s="63">
        <f t="shared" si="5"/>
        <v>0</v>
      </c>
      <c r="AA34" s="57"/>
      <c r="AB34" s="57"/>
      <c r="AC34" s="57"/>
      <c r="AD34" s="57"/>
      <c r="AE34" s="57"/>
      <c r="AF34" s="57"/>
      <c r="AG34" s="63">
        <f t="shared" si="6"/>
        <v>0</v>
      </c>
      <c r="AH34" s="62">
        <f t="shared" si="0"/>
        <v>0</v>
      </c>
      <c r="AI34" s="2"/>
      <c r="AJ34" s="2"/>
      <c r="AK34" s="2"/>
      <c r="AL34" s="2"/>
    </row>
    <row r="35" spans="1:38" x14ac:dyDescent="0.25">
      <c r="A35" s="133"/>
      <c r="B35" s="172"/>
      <c r="C35" s="37" t="s">
        <v>34</v>
      </c>
      <c r="D35" s="57"/>
      <c r="E35" s="57"/>
      <c r="F35" s="57"/>
      <c r="G35" s="62">
        <f t="shared" si="1"/>
        <v>0</v>
      </c>
      <c r="H35" s="57"/>
      <c r="I35" s="63">
        <f t="shared" si="2"/>
        <v>0</v>
      </c>
      <c r="J35" s="57"/>
      <c r="K35" s="57"/>
      <c r="L35" s="57"/>
      <c r="M35" s="57"/>
      <c r="N35" s="57"/>
      <c r="O35" s="57"/>
      <c r="P35" s="63">
        <f t="shared" si="3"/>
        <v>0</v>
      </c>
      <c r="Q35" s="57"/>
      <c r="R35" s="57"/>
      <c r="S35" s="57"/>
      <c r="T35" s="63">
        <f t="shared" si="4"/>
        <v>0</v>
      </c>
      <c r="U35" s="57"/>
      <c r="V35" s="57"/>
      <c r="W35" s="57"/>
      <c r="X35" s="57"/>
      <c r="Y35" s="57"/>
      <c r="Z35" s="63">
        <f t="shared" si="5"/>
        <v>0</v>
      </c>
      <c r="AA35" s="57"/>
      <c r="AB35" s="57"/>
      <c r="AC35" s="57"/>
      <c r="AD35" s="57"/>
      <c r="AE35" s="57"/>
      <c r="AF35" s="57"/>
      <c r="AG35" s="63">
        <f t="shared" si="6"/>
        <v>0</v>
      </c>
      <c r="AH35" s="62">
        <f t="shared" si="0"/>
        <v>0</v>
      </c>
      <c r="AI35" s="2"/>
      <c r="AJ35" s="2"/>
      <c r="AK35" s="2"/>
      <c r="AL35" s="2"/>
    </row>
    <row r="36" spans="1:38" x14ac:dyDescent="0.25">
      <c r="A36" s="133"/>
      <c r="B36" s="172"/>
      <c r="C36" s="37" t="s">
        <v>35</v>
      </c>
      <c r="D36" s="57"/>
      <c r="E36" s="57"/>
      <c r="F36" s="57"/>
      <c r="G36" s="62">
        <f t="shared" si="1"/>
        <v>0</v>
      </c>
      <c r="H36" s="57"/>
      <c r="I36" s="63">
        <f t="shared" si="2"/>
        <v>0</v>
      </c>
      <c r="J36" s="57"/>
      <c r="K36" s="57"/>
      <c r="L36" s="57"/>
      <c r="M36" s="57"/>
      <c r="N36" s="57"/>
      <c r="O36" s="57"/>
      <c r="P36" s="63">
        <f t="shared" si="3"/>
        <v>0</v>
      </c>
      <c r="Q36" s="57"/>
      <c r="R36" s="57"/>
      <c r="S36" s="57"/>
      <c r="T36" s="63">
        <f t="shared" si="4"/>
        <v>0</v>
      </c>
      <c r="U36" s="57"/>
      <c r="V36" s="57"/>
      <c r="W36" s="57"/>
      <c r="X36" s="57"/>
      <c r="Y36" s="57"/>
      <c r="Z36" s="63">
        <f t="shared" si="5"/>
        <v>0</v>
      </c>
      <c r="AA36" s="57"/>
      <c r="AB36" s="57"/>
      <c r="AC36" s="57"/>
      <c r="AD36" s="57"/>
      <c r="AE36" s="57">
        <v>187.45683944890456</v>
      </c>
      <c r="AF36" s="57"/>
      <c r="AG36" s="63">
        <f t="shared" si="6"/>
        <v>187.45683944890456</v>
      </c>
      <c r="AH36" s="62">
        <f t="shared" si="0"/>
        <v>187.45683944890456</v>
      </c>
      <c r="AI36" s="2"/>
      <c r="AJ36" s="2"/>
      <c r="AK36" s="2"/>
      <c r="AL36" s="2"/>
    </row>
    <row r="37" spans="1:38" x14ac:dyDescent="0.25">
      <c r="A37" s="133"/>
      <c r="B37" s="172"/>
      <c r="C37" s="37" t="s">
        <v>36</v>
      </c>
      <c r="D37" s="57"/>
      <c r="E37" s="57"/>
      <c r="F37" s="57"/>
      <c r="G37" s="62">
        <f t="shared" si="1"/>
        <v>0</v>
      </c>
      <c r="H37" s="57"/>
      <c r="I37" s="63">
        <f t="shared" si="2"/>
        <v>0</v>
      </c>
      <c r="J37" s="57"/>
      <c r="K37" s="57"/>
      <c r="L37" s="57"/>
      <c r="M37" s="57"/>
      <c r="N37" s="57"/>
      <c r="O37" s="57"/>
      <c r="P37" s="63">
        <f t="shared" si="3"/>
        <v>0</v>
      </c>
      <c r="Q37" s="57"/>
      <c r="R37" s="57"/>
      <c r="S37" s="57"/>
      <c r="T37" s="63">
        <f t="shared" si="4"/>
        <v>0</v>
      </c>
      <c r="U37" s="57"/>
      <c r="V37" s="57"/>
      <c r="W37" s="57"/>
      <c r="X37" s="57"/>
      <c r="Y37" s="57"/>
      <c r="Z37" s="63">
        <f t="shared" si="5"/>
        <v>0</v>
      </c>
      <c r="AA37" s="57"/>
      <c r="AB37" s="57"/>
      <c r="AC37" s="57"/>
      <c r="AD37" s="57"/>
      <c r="AE37" s="57"/>
      <c r="AF37" s="57">
        <v>23.952989012367425</v>
      </c>
      <c r="AG37" s="63">
        <f t="shared" si="6"/>
        <v>23.952989012367425</v>
      </c>
      <c r="AH37" s="62">
        <f t="shared" si="0"/>
        <v>23.952989012367425</v>
      </c>
      <c r="AI37" s="2"/>
      <c r="AJ37" s="2"/>
      <c r="AK37" s="2"/>
      <c r="AL37" s="2"/>
    </row>
    <row r="38" spans="1:38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187.45683944890456</v>
      </c>
      <c r="AF38" s="93">
        <f t="shared" si="14"/>
        <v>23.952989012367425</v>
      </c>
      <c r="AG38" s="93">
        <f t="shared" si="14"/>
        <v>211.40982846127199</v>
      </c>
      <c r="AH38" s="98">
        <f t="shared" si="14"/>
        <v>211.40982846127199</v>
      </c>
      <c r="AI38" s="2"/>
      <c r="AJ38" s="2"/>
      <c r="AK38" s="2"/>
      <c r="AL38" s="2"/>
    </row>
    <row r="39" spans="1:38" x14ac:dyDescent="0.25">
      <c r="A39" s="133"/>
      <c r="B39" s="148" t="s">
        <v>37</v>
      </c>
      <c r="C39" s="149"/>
      <c r="D39" s="61">
        <v>743.81841223677384</v>
      </c>
      <c r="E39" s="61">
        <v>869.44315720231793</v>
      </c>
      <c r="F39" s="61">
        <v>12.106625391395395</v>
      </c>
      <c r="G39" s="62">
        <f t="shared" si="1"/>
        <v>1625.3681948304873</v>
      </c>
      <c r="H39" s="61">
        <v>38.766278453129011</v>
      </c>
      <c r="I39" s="63">
        <f t="shared" si="2"/>
        <v>1664.1344732836162</v>
      </c>
      <c r="J39" s="61">
        <v>4.0399679575802132</v>
      </c>
      <c r="K39" s="61"/>
      <c r="L39" s="61"/>
      <c r="M39" s="61"/>
      <c r="N39" s="61"/>
      <c r="O39" s="61">
        <v>3146.3550594688722</v>
      </c>
      <c r="P39" s="63">
        <f t="shared" si="3"/>
        <v>3150.3950274264525</v>
      </c>
      <c r="Q39" s="61">
        <v>17.464789964417175</v>
      </c>
      <c r="R39" s="61">
        <v>281.50233577111112</v>
      </c>
      <c r="S39" s="61">
        <v>142.54660668824985</v>
      </c>
      <c r="T39" s="63">
        <f t="shared" si="4"/>
        <v>441.51373242377815</v>
      </c>
      <c r="U39" s="61">
        <v>9580.1024521234576</v>
      </c>
      <c r="V39" s="61">
        <v>174.79372477032783</v>
      </c>
      <c r="W39" s="61">
        <v>230.56882357445801</v>
      </c>
      <c r="X39" s="61">
        <v>1120.1390697200513</v>
      </c>
      <c r="Y39" s="61"/>
      <c r="Z39" s="63">
        <f t="shared" si="5"/>
        <v>11105.604070188296</v>
      </c>
      <c r="AA39" s="61">
        <v>5.9428778313303416</v>
      </c>
      <c r="AB39" s="61"/>
      <c r="AC39" s="61"/>
      <c r="AD39" s="61"/>
      <c r="AE39" s="61">
        <v>187.45683944890456</v>
      </c>
      <c r="AF39" s="61">
        <v>23.952989012367425</v>
      </c>
      <c r="AG39" s="63">
        <f t="shared" si="6"/>
        <v>211.40982846127199</v>
      </c>
      <c r="AH39" s="62">
        <f t="shared" si="0"/>
        <v>16579.000009614745</v>
      </c>
      <c r="AI39" s="2"/>
      <c r="AJ39" s="2"/>
      <c r="AK39" s="2"/>
      <c r="AL39" s="2"/>
    </row>
    <row r="40" spans="1:38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  <c r="AK40" s="2"/>
      <c r="AL40" s="2"/>
    </row>
    <row r="41" spans="1:38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8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8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8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8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8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</sheetData>
  <mergeCells count="20">
    <mergeCell ref="U7:Z7"/>
    <mergeCell ref="AC7:AG7"/>
    <mergeCell ref="A3:T3"/>
    <mergeCell ref="U3:AH3"/>
    <mergeCell ref="AH7:AH8"/>
    <mergeCell ref="A4:C8"/>
    <mergeCell ref="D4:T5"/>
    <mergeCell ref="D6:T6"/>
    <mergeCell ref="U6:AH6"/>
    <mergeCell ref="U4:AH5"/>
    <mergeCell ref="D7:I7"/>
    <mergeCell ref="J7:P7"/>
    <mergeCell ref="Q7:T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FF00"/>
  </sheetPr>
  <dimension ref="A1:AJ47"/>
  <sheetViews>
    <sheetView showZeros="0" view="pageLayout" topLeftCell="G10" zoomScale="70" zoomScaleNormal="100" zoomScaleSheetLayoutView="85" zoomScalePageLayoutView="70" workbookViewId="0">
      <selection activeCell="T45" sqref="T45"/>
    </sheetView>
  </sheetViews>
  <sheetFormatPr defaultColWidth="9.140625" defaultRowHeight="16.5" x14ac:dyDescent="0.3"/>
  <cols>
    <col min="1" max="1" width="7.140625" style="4" customWidth="1"/>
    <col min="2" max="2" width="22" style="4" customWidth="1"/>
    <col min="3" max="3" width="28.28515625" style="4" customWidth="1"/>
    <col min="4" max="5" width="6.85546875" style="4" customWidth="1"/>
    <col min="6" max="6" width="7.140625" style="4" customWidth="1"/>
    <col min="7" max="8" width="6.85546875" style="4" customWidth="1"/>
    <col min="9" max="9" width="10.28515625" style="4" customWidth="1"/>
    <col min="10" max="10" width="6.7109375" style="4" customWidth="1"/>
    <col min="11" max="11" width="6.28515625" style="4" customWidth="1"/>
    <col min="12" max="12" width="6.42578125" style="4" customWidth="1"/>
    <col min="13" max="13" width="6.5703125" style="4" customWidth="1"/>
    <col min="14" max="14" width="6.7109375" style="4" customWidth="1"/>
    <col min="15" max="15" width="7.42578125" style="4" customWidth="1"/>
    <col min="16" max="16" width="10.140625" style="4" customWidth="1"/>
    <col min="17" max="17" width="6.7109375" style="4" customWidth="1"/>
    <col min="18" max="18" width="6.28515625" style="4" customWidth="1"/>
    <col min="19" max="19" width="6.5703125" style="4" customWidth="1"/>
    <col min="20" max="20" width="10.140625" style="4" customWidth="1"/>
    <col min="21" max="21" width="7.140625" style="4" customWidth="1"/>
    <col min="22" max="22" width="6.85546875" style="4" customWidth="1"/>
    <col min="23" max="23" width="7.140625" style="4" customWidth="1"/>
    <col min="24" max="24" width="7.5703125" style="4" customWidth="1"/>
    <col min="25" max="25" width="7.42578125" style="4" customWidth="1"/>
    <col min="26" max="26" width="10.5703125" style="4" customWidth="1"/>
    <col min="27" max="28" width="10.28515625" style="4" customWidth="1"/>
    <col min="29" max="29" width="7.5703125" style="4" customWidth="1"/>
    <col min="30" max="30" width="8" style="4" customWidth="1"/>
    <col min="31" max="32" width="7.85546875" style="4" customWidth="1"/>
    <col min="33" max="33" width="10.28515625" style="4" customWidth="1"/>
    <col min="34" max="34" width="12" style="4" customWidth="1"/>
    <col min="35" max="16384" width="9.140625" style="4"/>
  </cols>
  <sheetData>
    <row r="1" spans="1:36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  <c r="AI1" s="39"/>
    </row>
    <row r="2" spans="1:36" x14ac:dyDescent="0.3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39"/>
    </row>
    <row r="3" spans="1:36" x14ac:dyDescent="0.3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39"/>
    </row>
    <row r="4" spans="1:36" ht="15" customHeight="1" x14ac:dyDescent="0.3">
      <c r="A4" s="153" t="s">
        <v>0</v>
      </c>
      <c r="B4" s="153"/>
      <c r="C4" s="153"/>
      <c r="D4" s="116" t="s">
        <v>58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58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39"/>
    </row>
    <row r="5" spans="1:36" ht="15" customHeight="1" x14ac:dyDescent="0.3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39"/>
    </row>
    <row r="6" spans="1:36" ht="26.25" customHeight="1" x14ac:dyDescent="0.3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39"/>
    </row>
    <row r="7" spans="1:36" ht="32.450000000000003" customHeight="1" x14ac:dyDescent="0.3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  <c r="AI7" s="39"/>
    </row>
    <row r="8" spans="1:36" s="8" customFormat="1" ht="16.5" customHeight="1" x14ac:dyDescent="0.3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  <c r="AI8" s="67"/>
    </row>
    <row r="9" spans="1:36" ht="16.5" customHeight="1" x14ac:dyDescent="0.3">
      <c r="A9" s="133" t="s">
        <v>78</v>
      </c>
      <c r="B9" s="159" t="s">
        <v>3</v>
      </c>
      <c r="C9" s="26" t="s">
        <v>11</v>
      </c>
      <c r="D9" s="57">
        <v>76131.361062260039</v>
      </c>
      <c r="E9" s="57"/>
      <c r="F9" s="57">
        <v>21.294041283374455</v>
      </c>
      <c r="G9" s="62">
        <f>SUM(D9:F9)</f>
        <v>76152.655103543409</v>
      </c>
      <c r="H9" s="57">
        <v>12.766786028754996</v>
      </c>
      <c r="I9" s="63">
        <f>SUM(G9:H9)</f>
        <v>76165.421889572171</v>
      </c>
      <c r="J9" s="57"/>
      <c r="K9" s="57"/>
      <c r="L9" s="57"/>
      <c r="M9" s="57">
        <v>0.90092814564882995</v>
      </c>
      <c r="N9" s="57"/>
      <c r="O9" s="57">
        <v>0.16113307480096276</v>
      </c>
      <c r="P9" s="63">
        <f>SUM(J9:O9)</f>
        <v>1.0620612204497928</v>
      </c>
      <c r="Q9" s="57">
        <v>10.587838461295497</v>
      </c>
      <c r="R9" s="57">
        <v>3.3873566525218153</v>
      </c>
      <c r="S9" s="57">
        <v>25.501364921242452</v>
      </c>
      <c r="T9" s="63">
        <f>SUM(Q9:S9)</f>
        <v>39.476560035059762</v>
      </c>
      <c r="U9" s="57"/>
      <c r="V9" s="57"/>
      <c r="W9" s="57">
        <v>30.358572240970787</v>
      </c>
      <c r="X9" s="57"/>
      <c r="Y9" s="57"/>
      <c r="Z9" s="63">
        <f>SUM(U9:Y9)</f>
        <v>30.358572240970787</v>
      </c>
      <c r="AA9" s="57"/>
      <c r="AB9" s="57"/>
      <c r="AC9" s="57">
        <v>2.645014538513081</v>
      </c>
      <c r="AD9" s="57">
        <v>0.43562115451164884</v>
      </c>
      <c r="AE9" s="57">
        <v>5.1526343059696185</v>
      </c>
      <c r="AF9" s="57">
        <v>28.748387884149686</v>
      </c>
      <c r="AG9" s="63">
        <f>SUM(AC9:AF9)</f>
        <v>36.981657883144038</v>
      </c>
      <c r="AH9" s="62">
        <f t="shared" ref="AH9:AH39" si="0">AG9+AB9+AA9+Z9+T9+P9+I9</f>
        <v>76273.300740951789</v>
      </c>
      <c r="AI9" s="65"/>
      <c r="AJ9" s="5"/>
    </row>
    <row r="10" spans="1:36" x14ac:dyDescent="0.3">
      <c r="A10" s="133"/>
      <c r="B10" s="160"/>
      <c r="C10" s="26" t="s">
        <v>12</v>
      </c>
      <c r="D10" s="57"/>
      <c r="E10" s="57">
        <v>603.33589100301867</v>
      </c>
      <c r="F10" s="57"/>
      <c r="G10" s="62">
        <f t="shared" ref="G10:G37" si="1">SUM(D10:F10)</f>
        <v>603.33589100301867</v>
      </c>
      <c r="H10" s="57"/>
      <c r="I10" s="63">
        <f t="shared" ref="I10:I39" si="2">SUM(G10:H10)</f>
        <v>603.33589100301867</v>
      </c>
      <c r="J10" s="57"/>
      <c r="K10" s="57"/>
      <c r="L10" s="57"/>
      <c r="M10" s="57"/>
      <c r="N10" s="57"/>
      <c r="O10" s="57">
        <v>12.620153314996564</v>
      </c>
      <c r="P10" s="63">
        <f t="shared" ref="P10:P39" si="3">SUM(J10:O10)</f>
        <v>12.620153314996564</v>
      </c>
      <c r="Q10" s="57"/>
      <c r="R10" s="57"/>
      <c r="S10" s="57"/>
      <c r="T10" s="63">
        <f t="shared" ref="T10:T39" si="4">SUM(Q10:S10)</f>
        <v>0</v>
      </c>
      <c r="U10" s="57">
        <v>3.321168899634412</v>
      </c>
      <c r="V10" s="57"/>
      <c r="W10" s="57"/>
      <c r="X10" s="57">
        <v>49.298278448108277</v>
      </c>
      <c r="Y10" s="57"/>
      <c r="Z10" s="63">
        <f t="shared" ref="Z10:Z39" si="5">SUM(U10:Y10)</f>
        <v>52.619447347742693</v>
      </c>
      <c r="AA10" s="57"/>
      <c r="AB10" s="57"/>
      <c r="AC10" s="57"/>
      <c r="AD10" s="57"/>
      <c r="AE10" s="57"/>
      <c r="AF10" s="57"/>
      <c r="AG10" s="63">
        <f t="shared" ref="AG10:AG37" si="6">SUM(AC10:AF10)</f>
        <v>0</v>
      </c>
      <c r="AH10" s="62">
        <f t="shared" si="0"/>
        <v>668.57549166575791</v>
      </c>
      <c r="AI10" s="65"/>
      <c r="AJ10" s="5"/>
    </row>
    <row r="11" spans="1:36" x14ac:dyDescent="0.3">
      <c r="A11" s="133"/>
      <c r="B11" s="160"/>
      <c r="C11" s="26" t="s">
        <v>13</v>
      </c>
      <c r="D11" s="57">
        <v>0.96579072308963687</v>
      </c>
      <c r="E11" s="57"/>
      <c r="F11" s="57">
        <v>352.0398058999117</v>
      </c>
      <c r="G11" s="62">
        <f t="shared" si="1"/>
        <v>353.00559662300134</v>
      </c>
      <c r="H11" s="57"/>
      <c r="I11" s="63">
        <v>7421.5986573514901</v>
      </c>
      <c r="J11" s="57"/>
      <c r="K11" s="57"/>
      <c r="L11" s="57"/>
      <c r="M11" s="57"/>
      <c r="N11" s="57"/>
      <c r="O11" s="57"/>
      <c r="P11" s="63">
        <f t="shared" si="3"/>
        <v>0</v>
      </c>
      <c r="Q11" s="57"/>
      <c r="R11" s="57"/>
      <c r="S11" s="57">
        <v>0.15168537539671439</v>
      </c>
      <c r="T11" s="63">
        <f t="shared" si="4"/>
        <v>0.15168537539671439</v>
      </c>
      <c r="U11" s="57"/>
      <c r="V11" s="57"/>
      <c r="W11" s="57"/>
      <c r="X11" s="57"/>
      <c r="Y11" s="57"/>
      <c r="Z11" s="63">
        <f t="shared" si="5"/>
        <v>0</v>
      </c>
      <c r="AA11" s="57"/>
      <c r="AB11" s="57"/>
      <c r="AC11" s="57">
        <v>0.28439153043117904</v>
      </c>
      <c r="AD11" s="57"/>
      <c r="AE11" s="57"/>
      <c r="AF11" s="57"/>
      <c r="AG11" s="63">
        <f t="shared" si="6"/>
        <v>0.28439153043117904</v>
      </c>
      <c r="AH11" s="62">
        <f t="shared" si="0"/>
        <v>7422.0347342573177</v>
      </c>
      <c r="AI11" s="65"/>
      <c r="AJ11" s="5"/>
    </row>
    <row r="12" spans="1:36" x14ac:dyDescent="0.3">
      <c r="A12" s="133"/>
      <c r="B12" s="160"/>
      <c r="C12" s="27" t="s">
        <v>75</v>
      </c>
      <c r="D12" s="87">
        <f>SUM(D9:D11)</f>
        <v>76132.326852983126</v>
      </c>
      <c r="E12" s="87">
        <f t="shared" ref="E12:AH12" si="7">SUM(E9:E11)</f>
        <v>603.33589100301867</v>
      </c>
      <c r="F12" s="87">
        <f t="shared" si="7"/>
        <v>373.33384718328614</v>
      </c>
      <c r="G12" s="87">
        <f t="shared" si="7"/>
        <v>77108.996591169431</v>
      </c>
      <c r="H12" s="87">
        <f t="shared" si="7"/>
        <v>12.766786028754996</v>
      </c>
      <c r="I12" s="87">
        <f t="shared" si="7"/>
        <v>84190.35643792669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0.90092814564882995</v>
      </c>
      <c r="N12" s="87">
        <f t="shared" si="7"/>
        <v>0</v>
      </c>
      <c r="O12" s="87">
        <f t="shared" si="7"/>
        <v>12.781286389797527</v>
      </c>
      <c r="P12" s="87">
        <f t="shared" si="7"/>
        <v>13.682214535446358</v>
      </c>
      <c r="Q12" s="87">
        <f t="shared" si="7"/>
        <v>10.587838461295497</v>
      </c>
      <c r="R12" s="87">
        <f t="shared" si="7"/>
        <v>3.3873566525218153</v>
      </c>
      <c r="S12" s="87">
        <f t="shared" si="7"/>
        <v>25.653050296639165</v>
      </c>
      <c r="T12" s="87">
        <f t="shared" si="7"/>
        <v>39.628245410456479</v>
      </c>
      <c r="U12" s="87">
        <f t="shared" si="7"/>
        <v>3.321168899634412</v>
      </c>
      <c r="V12" s="87">
        <f t="shared" si="7"/>
        <v>0</v>
      </c>
      <c r="W12" s="87">
        <f t="shared" si="7"/>
        <v>30.358572240970787</v>
      </c>
      <c r="X12" s="87">
        <f t="shared" si="7"/>
        <v>49.298278448108277</v>
      </c>
      <c r="Y12" s="87">
        <f t="shared" si="7"/>
        <v>0</v>
      </c>
      <c r="Z12" s="87">
        <f t="shared" si="7"/>
        <v>82.978019588713479</v>
      </c>
      <c r="AA12" s="87">
        <f t="shared" si="7"/>
        <v>0</v>
      </c>
      <c r="AB12" s="87">
        <f t="shared" si="7"/>
        <v>0</v>
      </c>
      <c r="AC12" s="87">
        <f t="shared" si="7"/>
        <v>2.9294060689442603</v>
      </c>
      <c r="AD12" s="87">
        <f t="shared" si="7"/>
        <v>0.43562115451164884</v>
      </c>
      <c r="AE12" s="87">
        <f t="shared" si="7"/>
        <v>5.1526343059696185</v>
      </c>
      <c r="AF12" s="87">
        <f t="shared" si="7"/>
        <v>28.748387884149686</v>
      </c>
      <c r="AG12" s="87">
        <f t="shared" si="7"/>
        <v>37.266049413575217</v>
      </c>
      <c r="AH12" s="87">
        <f t="shared" si="7"/>
        <v>84363.910966874872</v>
      </c>
      <c r="AI12" s="65"/>
      <c r="AJ12" s="5"/>
    </row>
    <row r="13" spans="1:36" x14ac:dyDescent="0.3">
      <c r="A13" s="133"/>
      <c r="B13" s="160"/>
      <c r="C13" s="26" t="s">
        <v>14</v>
      </c>
      <c r="D13" s="57">
        <v>372.27418755165996</v>
      </c>
      <c r="E13" s="57"/>
      <c r="F13" s="57">
        <v>1.7327314041099087</v>
      </c>
      <c r="G13" s="62">
        <f t="shared" si="1"/>
        <v>374.00691895576989</v>
      </c>
      <c r="H13" s="57">
        <v>1335.0801447249951</v>
      </c>
      <c r="I13" s="63">
        <f t="shared" si="2"/>
        <v>1709.0870636807649</v>
      </c>
      <c r="J13" s="57"/>
      <c r="K13" s="57">
        <v>0.2366880257590841</v>
      </c>
      <c r="L13" s="57"/>
      <c r="M13" s="57"/>
      <c r="N13" s="57"/>
      <c r="O13" s="57">
        <v>1.5691557473662803</v>
      </c>
      <c r="P13" s="63">
        <f t="shared" si="3"/>
        <v>1.8058437731253645</v>
      </c>
      <c r="Q13" s="57">
        <v>0.93168080595459513</v>
      </c>
      <c r="R13" s="57">
        <v>0.40004504233568305</v>
      </c>
      <c r="S13" s="57">
        <v>0.75035263987401435</v>
      </c>
      <c r="T13" s="63">
        <f t="shared" si="4"/>
        <v>2.0820784881642922</v>
      </c>
      <c r="U13" s="57">
        <v>0.29117254184158786</v>
      </c>
      <c r="V13" s="57"/>
      <c r="W13" s="57">
        <v>7.6560965727377273</v>
      </c>
      <c r="X13" s="57"/>
      <c r="Y13" s="57"/>
      <c r="Z13" s="63">
        <f t="shared" si="5"/>
        <v>7.9472691145793153</v>
      </c>
      <c r="AA13" s="57"/>
      <c r="AB13" s="57"/>
      <c r="AC13" s="57"/>
      <c r="AD13" s="57"/>
      <c r="AE13" s="57"/>
      <c r="AF13" s="57">
        <v>0.66559219284392268</v>
      </c>
      <c r="AG13" s="63">
        <f t="shared" si="6"/>
        <v>0.66559219284392268</v>
      </c>
      <c r="AH13" s="62">
        <f t="shared" si="0"/>
        <v>1721.5878472494778</v>
      </c>
      <c r="AI13" s="65"/>
      <c r="AJ13" s="5"/>
    </row>
    <row r="14" spans="1:36" x14ac:dyDescent="0.3">
      <c r="A14" s="133"/>
      <c r="B14" s="161"/>
      <c r="C14" s="28" t="s">
        <v>10</v>
      </c>
      <c r="D14" s="87">
        <f>D12+D13</f>
        <v>76504.601040534792</v>
      </c>
      <c r="E14" s="87">
        <f t="shared" ref="E14:AH14" si="8">E12+E13</f>
        <v>603.33589100301867</v>
      </c>
      <c r="F14" s="87">
        <f t="shared" si="8"/>
        <v>375.06657858739607</v>
      </c>
      <c r="G14" s="87">
        <f t="shared" si="8"/>
        <v>77483.0035101252</v>
      </c>
      <c r="H14" s="87">
        <f t="shared" si="8"/>
        <v>1347.84693075375</v>
      </c>
      <c r="I14" s="87">
        <f t="shared" si="8"/>
        <v>85899.443501607457</v>
      </c>
      <c r="J14" s="87">
        <f t="shared" si="8"/>
        <v>0</v>
      </c>
      <c r="K14" s="87">
        <f t="shared" si="8"/>
        <v>0.2366880257590841</v>
      </c>
      <c r="L14" s="87">
        <f t="shared" si="8"/>
        <v>0</v>
      </c>
      <c r="M14" s="87">
        <f t="shared" si="8"/>
        <v>0.90092814564882995</v>
      </c>
      <c r="N14" s="87">
        <f t="shared" si="8"/>
        <v>0</v>
      </c>
      <c r="O14" s="87">
        <f t="shared" si="8"/>
        <v>14.350442137163807</v>
      </c>
      <c r="P14" s="87">
        <f t="shared" si="8"/>
        <v>15.488058308571722</v>
      </c>
      <c r="Q14" s="87">
        <f t="shared" si="8"/>
        <v>11.519519267250093</v>
      </c>
      <c r="R14" s="87">
        <f t="shared" si="8"/>
        <v>3.7874016948574982</v>
      </c>
      <c r="S14" s="87">
        <f t="shared" si="8"/>
        <v>26.403402936513178</v>
      </c>
      <c r="T14" s="87">
        <f t="shared" si="8"/>
        <v>41.710323898620771</v>
      </c>
      <c r="U14" s="87">
        <f t="shared" si="8"/>
        <v>3.612341441476</v>
      </c>
      <c r="V14" s="87">
        <f t="shared" si="8"/>
        <v>0</v>
      </c>
      <c r="W14" s="87">
        <f t="shared" si="8"/>
        <v>38.014668813708511</v>
      </c>
      <c r="X14" s="87">
        <f t="shared" si="8"/>
        <v>49.298278448108277</v>
      </c>
      <c r="Y14" s="87">
        <f t="shared" si="8"/>
        <v>0</v>
      </c>
      <c r="Z14" s="87">
        <f t="shared" si="8"/>
        <v>90.925288703292793</v>
      </c>
      <c r="AA14" s="87">
        <f t="shared" si="8"/>
        <v>0</v>
      </c>
      <c r="AB14" s="87">
        <f t="shared" si="8"/>
        <v>0</v>
      </c>
      <c r="AC14" s="87">
        <f t="shared" si="8"/>
        <v>2.9294060689442603</v>
      </c>
      <c r="AD14" s="87">
        <f t="shared" si="8"/>
        <v>0.43562115451164884</v>
      </c>
      <c r="AE14" s="87">
        <f t="shared" si="8"/>
        <v>5.1526343059696185</v>
      </c>
      <c r="AF14" s="87">
        <f t="shared" si="8"/>
        <v>29.41398007699361</v>
      </c>
      <c r="AG14" s="87">
        <f t="shared" si="8"/>
        <v>37.931641606419142</v>
      </c>
      <c r="AH14" s="87">
        <f t="shared" si="8"/>
        <v>86085.498814124352</v>
      </c>
      <c r="AI14" s="65"/>
      <c r="AJ14" s="5"/>
    </row>
    <row r="15" spans="1:36" ht="16.5" customHeight="1" x14ac:dyDescent="0.3">
      <c r="A15" s="133"/>
      <c r="B15" s="162" t="s">
        <v>83</v>
      </c>
      <c r="C15" s="29" t="s">
        <v>16</v>
      </c>
      <c r="D15" s="57"/>
      <c r="E15" s="57"/>
      <c r="F15" s="57"/>
      <c r="G15" s="62">
        <f t="shared" si="1"/>
        <v>0</v>
      </c>
      <c r="H15" s="57"/>
      <c r="I15" s="63">
        <f t="shared" si="2"/>
        <v>0</v>
      </c>
      <c r="J15" s="57">
        <v>507.4320993046129</v>
      </c>
      <c r="K15" s="57"/>
      <c r="L15" s="57"/>
      <c r="M15" s="57"/>
      <c r="N15" s="57"/>
      <c r="O15" s="57"/>
      <c r="P15" s="63">
        <f t="shared" si="3"/>
        <v>507.4320993046129</v>
      </c>
      <c r="Q15" s="57">
        <v>0.46199845157455333</v>
      </c>
      <c r="R15" s="57"/>
      <c r="S15" s="57"/>
      <c r="T15" s="63">
        <f t="shared" si="4"/>
        <v>0.46199845157455333</v>
      </c>
      <c r="U15" s="57"/>
      <c r="V15" s="57"/>
      <c r="W15" s="57"/>
      <c r="X15" s="57"/>
      <c r="Y15" s="57"/>
      <c r="Z15" s="63">
        <f t="shared" si="5"/>
        <v>0</v>
      </c>
      <c r="AA15" s="57"/>
      <c r="AB15" s="57"/>
      <c r="AC15" s="57"/>
      <c r="AD15" s="57"/>
      <c r="AE15" s="57"/>
      <c r="AF15" s="57"/>
      <c r="AG15" s="63">
        <f t="shared" si="6"/>
        <v>0</v>
      </c>
      <c r="AH15" s="62">
        <f t="shared" si="0"/>
        <v>507.89409775618748</v>
      </c>
      <c r="AI15" s="65"/>
      <c r="AJ15" s="5"/>
    </row>
    <row r="16" spans="1:36" x14ac:dyDescent="0.3">
      <c r="A16" s="133"/>
      <c r="B16" s="174"/>
      <c r="C16" s="29" t="s">
        <v>17</v>
      </c>
      <c r="D16" s="57"/>
      <c r="E16" s="57">
        <v>0.16490672468912759</v>
      </c>
      <c r="F16" s="57"/>
      <c r="G16" s="62">
        <f t="shared" si="1"/>
        <v>0.16490672468912759</v>
      </c>
      <c r="H16" s="57"/>
      <c r="I16" s="63">
        <f t="shared" si="2"/>
        <v>0.16490672468912759</v>
      </c>
      <c r="J16" s="57"/>
      <c r="K16" s="57">
        <v>602.74379021352479</v>
      </c>
      <c r="L16" s="57"/>
      <c r="M16" s="57"/>
      <c r="N16" s="57"/>
      <c r="O16" s="57">
        <v>2.7327062268443694</v>
      </c>
      <c r="P16" s="63">
        <f t="shared" si="3"/>
        <v>605.47649644036915</v>
      </c>
      <c r="Q16" s="57"/>
      <c r="R16" s="57">
        <v>0.25014518877104136</v>
      </c>
      <c r="S16" s="57"/>
      <c r="T16" s="63">
        <f t="shared" si="4"/>
        <v>0.25014518877104136</v>
      </c>
      <c r="U16" s="57">
        <v>3.5221244871757569</v>
      </c>
      <c r="V16" s="57"/>
      <c r="W16" s="57"/>
      <c r="X16" s="57">
        <v>17.618820105245113</v>
      </c>
      <c r="Y16" s="57"/>
      <c r="Z16" s="63">
        <f t="shared" si="5"/>
        <v>21.140944592420869</v>
      </c>
      <c r="AA16" s="57"/>
      <c r="AB16" s="57"/>
      <c r="AC16" s="57"/>
      <c r="AD16" s="57"/>
      <c r="AE16" s="57"/>
      <c r="AF16" s="57"/>
      <c r="AG16" s="63">
        <f t="shared" si="6"/>
        <v>0</v>
      </c>
      <c r="AH16" s="62">
        <f t="shared" si="0"/>
        <v>627.03249294625016</v>
      </c>
      <c r="AI16" s="65"/>
      <c r="AJ16" s="5"/>
    </row>
    <row r="17" spans="1:36" x14ac:dyDescent="0.3">
      <c r="A17" s="133"/>
      <c r="B17" s="174"/>
      <c r="C17" s="29" t="s">
        <v>18</v>
      </c>
      <c r="D17" s="57"/>
      <c r="E17" s="57"/>
      <c r="F17" s="57"/>
      <c r="G17" s="62">
        <f t="shared" si="1"/>
        <v>0</v>
      </c>
      <c r="H17" s="57"/>
      <c r="I17" s="63">
        <f t="shared" si="2"/>
        <v>0</v>
      </c>
      <c r="J17" s="57"/>
      <c r="K17" s="57"/>
      <c r="L17" s="57"/>
      <c r="M17" s="57"/>
      <c r="N17" s="57"/>
      <c r="O17" s="57"/>
      <c r="P17" s="63">
        <f t="shared" si="3"/>
        <v>0</v>
      </c>
      <c r="Q17" s="57"/>
      <c r="R17" s="57"/>
      <c r="S17" s="57"/>
      <c r="T17" s="63">
        <f t="shared" si="4"/>
        <v>0</v>
      </c>
      <c r="U17" s="57"/>
      <c r="V17" s="57"/>
      <c r="W17" s="57"/>
      <c r="X17" s="57"/>
      <c r="Y17" s="57"/>
      <c r="Z17" s="63">
        <f t="shared" si="5"/>
        <v>0</v>
      </c>
      <c r="AA17" s="57"/>
      <c r="AB17" s="57"/>
      <c r="AC17" s="57"/>
      <c r="AD17" s="57"/>
      <c r="AE17" s="57"/>
      <c r="AF17" s="57"/>
      <c r="AG17" s="63">
        <f t="shared" si="6"/>
        <v>0</v>
      </c>
      <c r="AH17" s="62">
        <f t="shared" si="0"/>
        <v>0</v>
      </c>
      <c r="AI17" s="65"/>
      <c r="AJ17" s="5"/>
    </row>
    <row r="18" spans="1:36" x14ac:dyDescent="0.3">
      <c r="A18" s="133"/>
      <c r="B18" s="174"/>
      <c r="C18" s="29" t="s">
        <v>19</v>
      </c>
      <c r="D18" s="57"/>
      <c r="E18" s="57"/>
      <c r="F18" s="57"/>
      <c r="G18" s="62">
        <f t="shared" si="1"/>
        <v>0</v>
      </c>
      <c r="H18" s="57"/>
      <c r="I18" s="63">
        <f t="shared" si="2"/>
        <v>0</v>
      </c>
      <c r="J18" s="57"/>
      <c r="K18" s="57"/>
      <c r="L18" s="57"/>
      <c r="M18" s="57">
        <v>15.002605235799511</v>
      </c>
      <c r="N18" s="57"/>
      <c r="O18" s="57"/>
      <c r="P18" s="63">
        <f t="shared" si="3"/>
        <v>15.002605235799511</v>
      </c>
      <c r="Q18" s="57"/>
      <c r="R18" s="57"/>
      <c r="S18" s="57"/>
      <c r="T18" s="63">
        <f t="shared" si="4"/>
        <v>0</v>
      </c>
      <c r="U18" s="57"/>
      <c r="V18" s="57"/>
      <c r="W18" s="57"/>
      <c r="X18" s="57"/>
      <c r="Y18" s="57"/>
      <c r="Z18" s="63">
        <f t="shared" si="5"/>
        <v>0</v>
      </c>
      <c r="AA18" s="57"/>
      <c r="AB18" s="57"/>
      <c r="AC18" s="57"/>
      <c r="AD18" s="57"/>
      <c r="AE18" s="57"/>
      <c r="AF18" s="57">
        <v>0.67910366936463595</v>
      </c>
      <c r="AG18" s="63">
        <f t="shared" si="6"/>
        <v>0.67910366936463595</v>
      </c>
      <c r="AH18" s="62">
        <f t="shared" si="0"/>
        <v>15.681708905164147</v>
      </c>
      <c r="AI18" s="65"/>
      <c r="AJ18" s="5"/>
    </row>
    <row r="19" spans="1:36" x14ac:dyDescent="0.3">
      <c r="A19" s="133"/>
      <c r="B19" s="174"/>
      <c r="C19" s="29" t="s">
        <v>20</v>
      </c>
      <c r="D19" s="57"/>
      <c r="E19" s="57"/>
      <c r="F19" s="57">
        <v>0.18389714233855659</v>
      </c>
      <c r="G19" s="62">
        <f t="shared" si="1"/>
        <v>0.18389714233855659</v>
      </c>
      <c r="H19" s="57"/>
      <c r="I19" s="63">
        <f t="shared" si="2"/>
        <v>0.18389714233855659</v>
      </c>
      <c r="J19" s="57"/>
      <c r="K19" s="57"/>
      <c r="L19" s="57"/>
      <c r="M19" s="57">
        <v>0.12641036353422658</v>
      </c>
      <c r="N19" s="57">
        <v>63.795164613334904</v>
      </c>
      <c r="O19" s="57">
        <v>0.550331615913909</v>
      </c>
      <c r="P19" s="63">
        <f t="shared" si="3"/>
        <v>64.471906592783043</v>
      </c>
      <c r="Q19" s="57"/>
      <c r="R19" s="57"/>
      <c r="S19" s="57"/>
      <c r="T19" s="63">
        <f t="shared" si="4"/>
        <v>0</v>
      </c>
      <c r="U19" s="57">
        <v>1.0178961948544174</v>
      </c>
      <c r="V19" s="57"/>
      <c r="W19" s="57">
        <v>2.1378519948631922</v>
      </c>
      <c r="X19" s="57"/>
      <c r="Y19" s="57"/>
      <c r="Z19" s="63">
        <f t="shared" si="5"/>
        <v>3.1557481897176096</v>
      </c>
      <c r="AA19" s="57"/>
      <c r="AB19" s="57"/>
      <c r="AC19" s="57"/>
      <c r="AD19" s="57">
        <v>2.0117755820671979E-2</v>
      </c>
      <c r="AE19" s="57">
        <v>1.2201748819148932</v>
      </c>
      <c r="AF19" s="57"/>
      <c r="AG19" s="63">
        <f t="shared" si="6"/>
        <v>1.2402926377355652</v>
      </c>
      <c r="AH19" s="62">
        <f t="shared" si="0"/>
        <v>69.051844562574772</v>
      </c>
      <c r="AI19" s="65"/>
      <c r="AJ19" s="5"/>
    </row>
    <row r="20" spans="1:36" x14ac:dyDescent="0.3">
      <c r="A20" s="133"/>
      <c r="B20" s="174"/>
      <c r="C20" s="29" t="s">
        <v>21</v>
      </c>
      <c r="D20" s="57">
        <v>8.2223309363499943</v>
      </c>
      <c r="E20" s="57">
        <v>30.620826690378234</v>
      </c>
      <c r="F20" s="57">
        <v>3.3440029704765348</v>
      </c>
      <c r="G20" s="62">
        <f t="shared" si="1"/>
        <v>42.187160597204766</v>
      </c>
      <c r="H20" s="57"/>
      <c r="I20" s="63">
        <f t="shared" si="2"/>
        <v>42.187160597204766</v>
      </c>
      <c r="J20" s="57"/>
      <c r="K20" s="57">
        <v>4.7534054739574101</v>
      </c>
      <c r="L20" s="57"/>
      <c r="M20" s="57"/>
      <c r="N20" s="57">
        <v>2.4707405222429472E-2</v>
      </c>
      <c r="O20" s="57">
        <v>9869.4160371431972</v>
      </c>
      <c r="P20" s="63">
        <f t="shared" si="3"/>
        <v>9874.1941500223766</v>
      </c>
      <c r="Q20" s="57">
        <v>7.8813197369154331</v>
      </c>
      <c r="R20" s="57">
        <v>0.22677190851729839</v>
      </c>
      <c r="S20" s="57">
        <v>3.305719348237397</v>
      </c>
      <c r="T20" s="63">
        <f t="shared" si="4"/>
        <v>11.413810993670129</v>
      </c>
      <c r="U20" s="57">
        <v>138.98124347237714</v>
      </c>
      <c r="V20" s="57"/>
      <c r="W20" s="57">
        <v>33.963456140730045</v>
      </c>
      <c r="X20" s="57">
        <v>11.035444645468917</v>
      </c>
      <c r="Y20" s="57"/>
      <c r="Z20" s="63">
        <f t="shared" si="5"/>
        <v>183.9801442585761</v>
      </c>
      <c r="AA20" s="57"/>
      <c r="AB20" s="57"/>
      <c r="AC20" s="57"/>
      <c r="AD20" s="57">
        <v>0.40762852833810836</v>
      </c>
      <c r="AE20" s="57">
        <v>0.45918812214751503</v>
      </c>
      <c r="AF20" s="57">
        <v>0.41859667766227515</v>
      </c>
      <c r="AG20" s="63">
        <f t="shared" si="6"/>
        <v>1.2854133281478985</v>
      </c>
      <c r="AH20" s="62">
        <f t="shared" si="0"/>
        <v>10113.060679199976</v>
      </c>
      <c r="AI20" s="65"/>
      <c r="AJ20" s="5"/>
    </row>
    <row r="21" spans="1:36" x14ac:dyDescent="0.3">
      <c r="A21" s="133"/>
      <c r="B21" s="175"/>
      <c r="C21" s="30" t="s">
        <v>10</v>
      </c>
      <c r="D21" s="88">
        <f>SUM(D15:D20)</f>
        <v>8.2223309363499943</v>
      </c>
      <c r="E21" s="88">
        <f t="shared" ref="E21:Z21" si="9">SUM(E15:E20)</f>
        <v>30.785733415067362</v>
      </c>
      <c r="F21" s="88">
        <f t="shared" si="9"/>
        <v>3.5279001128150913</v>
      </c>
      <c r="G21" s="88">
        <f t="shared" si="9"/>
        <v>42.53596446423245</v>
      </c>
      <c r="H21" s="88">
        <f t="shared" si="9"/>
        <v>0</v>
      </c>
      <c r="I21" s="88">
        <f t="shared" si="9"/>
        <v>42.53596446423245</v>
      </c>
      <c r="J21" s="88">
        <f t="shared" si="9"/>
        <v>507.4320993046129</v>
      </c>
      <c r="K21" s="88">
        <f t="shared" si="9"/>
        <v>607.49719568748219</v>
      </c>
      <c r="L21" s="88">
        <f t="shared" si="9"/>
        <v>0</v>
      </c>
      <c r="M21" s="88">
        <f t="shared" si="9"/>
        <v>15.129015599333737</v>
      </c>
      <c r="N21" s="88">
        <f t="shared" si="9"/>
        <v>63.819872018557334</v>
      </c>
      <c r="O21" s="88">
        <f t="shared" si="9"/>
        <v>9872.699074985956</v>
      </c>
      <c r="P21" s="88">
        <f t="shared" si="9"/>
        <v>11066.577257595942</v>
      </c>
      <c r="Q21" s="88">
        <f t="shared" si="9"/>
        <v>8.3433181884899863</v>
      </c>
      <c r="R21" s="88">
        <f t="shared" si="9"/>
        <v>0.47691709728833975</v>
      </c>
      <c r="S21" s="88">
        <f t="shared" si="9"/>
        <v>3.305719348237397</v>
      </c>
      <c r="T21" s="88">
        <f t="shared" si="9"/>
        <v>12.125954634015724</v>
      </c>
      <c r="U21" s="88">
        <f t="shared" si="9"/>
        <v>143.52126415440733</v>
      </c>
      <c r="V21" s="88">
        <f t="shared" si="9"/>
        <v>0</v>
      </c>
      <c r="W21" s="88">
        <f t="shared" si="9"/>
        <v>36.101308135593236</v>
      </c>
      <c r="X21" s="88">
        <f t="shared" si="9"/>
        <v>28.654264750714031</v>
      </c>
      <c r="Y21" s="88">
        <f t="shared" si="9"/>
        <v>0</v>
      </c>
      <c r="Z21" s="88">
        <f t="shared" si="9"/>
        <v>208.27683704071458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0.42774628415878035</v>
      </c>
      <c r="AE21" s="88">
        <f t="shared" si="10"/>
        <v>1.6793630040624081</v>
      </c>
      <c r="AF21" s="88">
        <f t="shared" si="10"/>
        <v>1.0977003470269111</v>
      </c>
      <c r="AG21" s="88">
        <f t="shared" si="10"/>
        <v>3.2048096352480995</v>
      </c>
      <c r="AH21" s="88">
        <f t="shared" si="10"/>
        <v>11332.720823370153</v>
      </c>
      <c r="AI21" s="65"/>
      <c r="AJ21" s="5"/>
    </row>
    <row r="22" spans="1:36" x14ac:dyDescent="0.3">
      <c r="A22" s="133"/>
      <c r="B22" s="165" t="s">
        <v>4</v>
      </c>
      <c r="C22" s="31" t="s">
        <v>22</v>
      </c>
      <c r="D22" s="57"/>
      <c r="E22" s="57"/>
      <c r="F22" s="57"/>
      <c r="G22" s="62">
        <f t="shared" si="1"/>
        <v>0</v>
      </c>
      <c r="H22" s="57"/>
      <c r="I22" s="63">
        <f t="shared" si="2"/>
        <v>0</v>
      </c>
      <c r="J22" s="57"/>
      <c r="K22" s="57"/>
      <c r="L22" s="57"/>
      <c r="M22" s="57"/>
      <c r="N22" s="57"/>
      <c r="O22" s="57">
        <v>2.0267721732860684</v>
      </c>
      <c r="P22" s="63">
        <f t="shared" si="3"/>
        <v>2.0267721732860684</v>
      </c>
      <c r="Q22" s="57">
        <v>231.49081629803428</v>
      </c>
      <c r="R22" s="57"/>
      <c r="S22" s="57">
        <v>4.3716823202035598E-2</v>
      </c>
      <c r="T22" s="63">
        <f t="shared" si="4"/>
        <v>231.53453312123631</v>
      </c>
      <c r="U22" s="57"/>
      <c r="V22" s="57"/>
      <c r="W22" s="57">
        <v>0.37690349507544185</v>
      </c>
      <c r="X22" s="57"/>
      <c r="Y22" s="57"/>
      <c r="Z22" s="63">
        <f t="shared" si="5"/>
        <v>0.37690349507544185</v>
      </c>
      <c r="AA22" s="57"/>
      <c r="AB22" s="57"/>
      <c r="AC22" s="57"/>
      <c r="AD22" s="57"/>
      <c r="AE22" s="57"/>
      <c r="AF22" s="57"/>
      <c r="AG22" s="63">
        <f t="shared" si="6"/>
        <v>0</v>
      </c>
      <c r="AH22" s="62">
        <f t="shared" si="0"/>
        <v>233.93820878959784</v>
      </c>
      <c r="AI22" s="65"/>
      <c r="AJ22" s="5"/>
    </row>
    <row r="23" spans="1:36" x14ac:dyDescent="0.3">
      <c r="A23" s="133"/>
      <c r="B23" s="166"/>
      <c r="C23" s="31" t="s">
        <v>23</v>
      </c>
      <c r="D23" s="57"/>
      <c r="E23" s="57"/>
      <c r="F23" s="57"/>
      <c r="G23" s="62">
        <f t="shared" si="1"/>
        <v>0</v>
      </c>
      <c r="H23" s="57"/>
      <c r="I23" s="63">
        <f t="shared" si="2"/>
        <v>0</v>
      </c>
      <c r="J23" s="57"/>
      <c r="K23" s="57"/>
      <c r="L23" s="57"/>
      <c r="M23" s="57"/>
      <c r="N23" s="57"/>
      <c r="O23" s="57"/>
      <c r="P23" s="63">
        <f t="shared" si="3"/>
        <v>0</v>
      </c>
      <c r="Q23" s="57"/>
      <c r="R23" s="57">
        <v>5075.7181398759785</v>
      </c>
      <c r="S23" s="57">
        <v>1.4207935377598886</v>
      </c>
      <c r="T23" s="63">
        <f t="shared" si="4"/>
        <v>5077.1389334137384</v>
      </c>
      <c r="U23" s="57"/>
      <c r="V23" s="57"/>
      <c r="W23" s="57"/>
      <c r="X23" s="57"/>
      <c r="Y23" s="57"/>
      <c r="Z23" s="63">
        <f t="shared" si="5"/>
        <v>0</v>
      </c>
      <c r="AA23" s="57"/>
      <c r="AB23" s="57"/>
      <c r="AC23" s="57"/>
      <c r="AD23" s="57"/>
      <c r="AE23" s="57"/>
      <c r="AF23" s="57"/>
      <c r="AG23" s="63">
        <f t="shared" si="6"/>
        <v>0</v>
      </c>
      <c r="AH23" s="62">
        <f t="shared" si="0"/>
        <v>5077.1389334137384</v>
      </c>
      <c r="AI23" s="65"/>
      <c r="AJ23" s="5"/>
    </row>
    <row r="24" spans="1:36" x14ac:dyDescent="0.3">
      <c r="A24" s="133"/>
      <c r="B24" s="166"/>
      <c r="C24" s="31" t="s">
        <v>24</v>
      </c>
      <c r="D24" s="57"/>
      <c r="E24" s="57"/>
      <c r="F24" s="57"/>
      <c r="G24" s="62">
        <f t="shared" si="1"/>
        <v>0</v>
      </c>
      <c r="H24" s="57"/>
      <c r="I24" s="63">
        <f t="shared" si="2"/>
        <v>0</v>
      </c>
      <c r="J24" s="57"/>
      <c r="K24" s="57"/>
      <c r="L24" s="57"/>
      <c r="M24" s="57"/>
      <c r="N24" s="57"/>
      <c r="O24" s="57"/>
      <c r="P24" s="63">
        <f t="shared" si="3"/>
        <v>0</v>
      </c>
      <c r="Q24" s="57"/>
      <c r="R24" s="57"/>
      <c r="S24" s="57">
        <v>1106.6560193589396</v>
      </c>
      <c r="T24" s="63">
        <f t="shared" si="4"/>
        <v>1106.6560193589396</v>
      </c>
      <c r="U24" s="57"/>
      <c r="V24" s="57"/>
      <c r="W24" s="57"/>
      <c r="X24" s="57"/>
      <c r="Y24" s="57"/>
      <c r="Z24" s="63">
        <f t="shared" si="5"/>
        <v>0</v>
      </c>
      <c r="AA24" s="57"/>
      <c r="AB24" s="57"/>
      <c r="AC24" s="57"/>
      <c r="AD24" s="57"/>
      <c r="AE24" s="57"/>
      <c r="AF24" s="57"/>
      <c r="AG24" s="63">
        <f t="shared" si="6"/>
        <v>0</v>
      </c>
      <c r="AH24" s="62">
        <f t="shared" si="0"/>
        <v>1106.6560193589396</v>
      </c>
      <c r="AI24" s="65"/>
      <c r="AJ24" s="5"/>
    </row>
    <row r="25" spans="1:36" x14ac:dyDescent="0.3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2.0267721732860684</v>
      </c>
      <c r="P25" s="91">
        <f t="shared" si="11"/>
        <v>2.0267721732860684</v>
      </c>
      <c r="Q25" s="91">
        <f t="shared" si="11"/>
        <v>231.49081629803428</v>
      </c>
      <c r="R25" s="91">
        <f t="shared" si="11"/>
        <v>5075.7181398759785</v>
      </c>
      <c r="S25" s="91">
        <f t="shared" si="11"/>
        <v>1108.1205297199015</v>
      </c>
      <c r="T25" s="91">
        <f t="shared" si="11"/>
        <v>6415.3294858939144</v>
      </c>
      <c r="U25" s="91">
        <f t="shared" si="11"/>
        <v>0</v>
      </c>
      <c r="V25" s="91">
        <f t="shared" si="11"/>
        <v>0</v>
      </c>
      <c r="W25" s="91">
        <f t="shared" si="11"/>
        <v>0.37690349507544185</v>
      </c>
      <c r="X25" s="91">
        <f t="shared" si="11"/>
        <v>0</v>
      </c>
      <c r="Y25" s="91">
        <f t="shared" si="11"/>
        <v>0</v>
      </c>
      <c r="Z25" s="91">
        <f t="shared" si="11"/>
        <v>0.37690349507544185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6417.7331615622752</v>
      </c>
      <c r="AI25" s="65"/>
      <c r="AJ25" s="5"/>
    </row>
    <row r="26" spans="1:36" x14ac:dyDescent="0.3">
      <c r="A26" s="133"/>
      <c r="B26" s="168" t="s">
        <v>5</v>
      </c>
      <c r="C26" s="33" t="s">
        <v>25</v>
      </c>
      <c r="D26" s="57">
        <v>22.68580260085481</v>
      </c>
      <c r="E26" s="57">
        <v>188.81655544196622</v>
      </c>
      <c r="F26" s="57"/>
      <c r="G26" s="62">
        <f t="shared" si="1"/>
        <v>211.50235804282102</v>
      </c>
      <c r="H26" s="57"/>
      <c r="I26" s="63">
        <f t="shared" si="2"/>
        <v>211.50235804282102</v>
      </c>
      <c r="J26" s="57"/>
      <c r="K26" s="57"/>
      <c r="L26" s="57"/>
      <c r="M26" s="57"/>
      <c r="N26" s="57">
        <v>8.7488169027519824E-2</v>
      </c>
      <c r="O26" s="57">
        <v>65.941652611018611</v>
      </c>
      <c r="P26" s="63">
        <f t="shared" si="3"/>
        <v>66.029140780046134</v>
      </c>
      <c r="Q26" s="57">
        <v>7.5186998819618358</v>
      </c>
      <c r="R26" s="57"/>
      <c r="S26" s="57">
        <v>1.2705419052109557</v>
      </c>
      <c r="T26" s="63">
        <f t="shared" si="4"/>
        <v>8.7892417871727915</v>
      </c>
      <c r="U26" s="57">
        <v>43628.282079939985</v>
      </c>
      <c r="V26" s="57"/>
      <c r="W26" s="57">
        <v>4.8246943342086581</v>
      </c>
      <c r="X26" s="57">
        <v>166.84726467849416</v>
      </c>
      <c r="Y26" s="57"/>
      <c r="Z26" s="63">
        <f t="shared" si="5"/>
        <v>43799.954038952688</v>
      </c>
      <c r="AA26" s="57"/>
      <c r="AB26" s="57"/>
      <c r="AC26" s="57"/>
      <c r="AD26" s="57"/>
      <c r="AE26" s="57">
        <v>0.15552061789883526</v>
      </c>
      <c r="AF26" s="57">
        <v>9.648994128579684E-2</v>
      </c>
      <c r="AG26" s="63">
        <f t="shared" si="6"/>
        <v>0.25201055918463211</v>
      </c>
      <c r="AH26" s="62">
        <f t="shared" si="0"/>
        <v>44086.526790121912</v>
      </c>
      <c r="AI26" s="65"/>
      <c r="AJ26" s="5"/>
    </row>
    <row r="27" spans="1:36" x14ac:dyDescent="0.3">
      <c r="A27" s="133"/>
      <c r="B27" s="169"/>
      <c r="C27" s="33" t="s">
        <v>26</v>
      </c>
      <c r="D27" s="57"/>
      <c r="E27" s="57"/>
      <c r="F27" s="57"/>
      <c r="G27" s="62">
        <f t="shared" si="1"/>
        <v>0</v>
      </c>
      <c r="H27" s="57"/>
      <c r="I27" s="63">
        <f t="shared" si="2"/>
        <v>0</v>
      </c>
      <c r="J27" s="57"/>
      <c r="K27" s="57"/>
      <c r="L27" s="57"/>
      <c r="M27" s="57"/>
      <c r="N27" s="57"/>
      <c r="O27" s="57"/>
      <c r="P27" s="63">
        <f t="shared" si="3"/>
        <v>0</v>
      </c>
      <c r="Q27" s="57"/>
      <c r="R27" s="57"/>
      <c r="S27" s="57"/>
      <c r="T27" s="63">
        <f t="shared" si="4"/>
        <v>0</v>
      </c>
      <c r="U27" s="57"/>
      <c r="V27" s="57"/>
      <c r="W27" s="57"/>
      <c r="X27" s="57"/>
      <c r="Y27" s="57"/>
      <c r="Z27" s="63">
        <f t="shared" si="5"/>
        <v>0</v>
      </c>
      <c r="AA27" s="57"/>
      <c r="AB27" s="57"/>
      <c r="AC27" s="57"/>
      <c r="AD27" s="57"/>
      <c r="AE27" s="57"/>
      <c r="AF27" s="57"/>
      <c r="AG27" s="63">
        <f t="shared" si="6"/>
        <v>0</v>
      </c>
      <c r="AH27" s="62">
        <f t="shared" si="0"/>
        <v>0</v>
      </c>
      <c r="AI27" s="65"/>
      <c r="AJ27" s="5"/>
    </row>
    <row r="28" spans="1:36" x14ac:dyDescent="0.3">
      <c r="A28" s="133"/>
      <c r="B28" s="169"/>
      <c r="C28" s="33" t="s">
        <v>27</v>
      </c>
      <c r="D28" s="57"/>
      <c r="E28" s="57"/>
      <c r="F28" s="57"/>
      <c r="G28" s="62">
        <f t="shared" si="1"/>
        <v>0</v>
      </c>
      <c r="H28" s="57"/>
      <c r="I28" s="63">
        <f t="shared" si="2"/>
        <v>0</v>
      </c>
      <c r="J28" s="57"/>
      <c r="K28" s="57"/>
      <c r="L28" s="57"/>
      <c r="M28" s="57"/>
      <c r="N28" s="57"/>
      <c r="O28" s="57"/>
      <c r="P28" s="63">
        <f t="shared" si="3"/>
        <v>0</v>
      </c>
      <c r="Q28" s="57">
        <v>0.52255357081164477</v>
      </c>
      <c r="R28" s="57"/>
      <c r="S28" s="57">
        <v>0.78837247855808656</v>
      </c>
      <c r="T28" s="63">
        <f t="shared" si="4"/>
        <v>1.3109260493697312</v>
      </c>
      <c r="U28" s="57">
        <v>2.5395289615360292E-2</v>
      </c>
      <c r="V28" s="57"/>
      <c r="W28" s="57">
        <v>1131.0664508247528</v>
      </c>
      <c r="X28" s="57">
        <v>0.14833734296970388</v>
      </c>
      <c r="Y28" s="57"/>
      <c r="Z28" s="63">
        <f t="shared" si="5"/>
        <v>1131.2401834573377</v>
      </c>
      <c r="AA28" s="57"/>
      <c r="AB28" s="57"/>
      <c r="AC28" s="57"/>
      <c r="AD28" s="57"/>
      <c r="AE28" s="57"/>
      <c r="AF28" s="57"/>
      <c r="AG28" s="63">
        <f t="shared" si="6"/>
        <v>0</v>
      </c>
      <c r="AH28" s="62">
        <f t="shared" si="0"/>
        <v>1132.5511095067075</v>
      </c>
      <c r="AI28" s="65"/>
      <c r="AJ28" s="5"/>
    </row>
    <row r="29" spans="1:36" x14ac:dyDescent="0.3">
      <c r="A29" s="133"/>
      <c r="B29" s="169"/>
      <c r="C29" s="33" t="s">
        <v>28</v>
      </c>
      <c r="D29" s="57"/>
      <c r="E29" s="57">
        <v>32.834020821731229</v>
      </c>
      <c r="F29" s="57"/>
      <c r="G29" s="62">
        <f t="shared" si="1"/>
        <v>32.834020821731229</v>
      </c>
      <c r="H29" s="57"/>
      <c r="I29" s="63">
        <f t="shared" si="2"/>
        <v>32.834020821731229</v>
      </c>
      <c r="J29" s="57"/>
      <c r="K29" s="57">
        <v>1.483312258785574</v>
      </c>
      <c r="L29" s="57"/>
      <c r="M29" s="57"/>
      <c r="N29" s="57"/>
      <c r="O29" s="57">
        <v>33.060171695460006</v>
      </c>
      <c r="P29" s="63">
        <f t="shared" si="3"/>
        <v>34.54348395424558</v>
      </c>
      <c r="Q29" s="57">
        <v>1.180314598791691</v>
      </c>
      <c r="R29" s="57"/>
      <c r="S29" s="57">
        <v>3.6596619335753658E-2</v>
      </c>
      <c r="T29" s="63">
        <f t="shared" si="4"/>
        <v>1.2169112181274446</v>
      </c>
      <c r="U29" s="57">
        <v>90.925968604705886</v>
      </c>
      <c r="V29" s="57"/>
      <c r="W29" s="57">
        <v>5.8314776273267679</v>
      </c>
      <c r="X29" s="57">
        <v>6014.5131786003467</v>
      </c>
      <c r="Y29" s="57">
        <v>1.1240329353827736</v>
      </c>
      <c r="Z29" s="63">
        <f t="shared" si="5"/>
        <v>6112.3946577677625</v>
      </c>
      <c r="AA29" s="57"/>
      <c r="AB29" s="57"/>
      <c r="AC29" s="57"/>
      <c r="AD29" s="57"/>
      <c r="AE29" s="57"/>
      <c r="AF29" s="57">
        <v>2.3315293661492539E-2</v>
      </c>
      <c r="AG29" s="63">
        <f t="shared" si="6"/>
        <v>2.3315293661492539E-2</v>
      </c>
      <c r="AH29" s="62">
        <f t="shared" si="0"/>
        <v>6181.0123890555287</v>
      </c>
      <c r="AI29" s="65"/>
      <c r="AJ29" s="5"/>
    </row>
    <row r="30" spans="1:36" x14ac:dyDescent="0.3">
      <c r="A30" s="133"/>
      <c r="B30" s="169"/>
      <c r="C30" s="33" t="s">
        <v>29</v>
      </c>
      <c r="D30" s="57"/>
      <c r="E30" s="57"/>
      <c r="F30" s="57"/>
      <c r="G30" s="62">
        <f t="shared" si="1"/>
        <v>0</v>
      </c>
      <c r="H30" s="57"/>
      <c r="I30" s="63">
        <f t="shared" si="2"/>
        <v>0</v>
      </c>
      <c r="J30" s="57"/>
      <c r="K30" s="57"/>
      <c r="L30" s="57"/>
      <c r="M30" s="57">
        <v>0.61330481635083411</v>
      </c>
      <c r="N30" s="57"/>
      <c r="O30" s="57"/>
      <c r="P30" s="63">
        <f t="shared" si="3"/>
        <v>0.61330481635083411</v>
      </c>
      <c r="Q30" s="57"/>
      <c r="R30" s="57"/>
      <c r="S30" s="57"/>
      <c r="T30" s="63">
        <f t="shared" si="4"/>
        <v>0</v>
      </c>
      <c r="U30" s="57"/>
      <c r="V30" s="57"/>
      <c r="W30" s="57"/>
      <c r="X30" s="57">
        <v>0.12108229944223893</v>
      </c>
      <c r="Y30" s="57">
        <v>249.88524275661993</v>
      </c>
      <c r="Z30" s="63">
        <f t="shared" si="5"/>
        <v>250.00632505606217</v>
      </c>
      <c r="AA30" s="57"/>
      <c r="AB30" s="57"/>
      <c r="AC30" s="57"/>
      <c r="AD30" s="57">
        <v>0.31587401807960891</v>
      </c>
      <c r="AE30" s="57"/>
      <c r="AF30" s="57">
        <v>0.59742972059169663</v>
      </c>
      <c r="AG30" s="63">
        <f t="shared" si="6"/>
        <v>0.91330373867130554</v>
      </c>
      <c r="AH30" s="62">
        <f t="shared" si="0"/>
        <v>251.53293361108433</v>
      </c>
      <c r="AI30" s="65"/>
      <c r="AJ30" s="5"/>
    </row>
    <row r="31" spans="1:36" x14ac:dyDescent="0.3">
      <c r="A31" s="133"/>
      <c r="B31" s="170"/>
      <c r="C31" s="34" t="s">
        <v>10</v>
      </c>
      <c r="D31" s="92">
        <f>SUM(D26:D30)</f>
        <v>22.68580260085481</v>
      </c>
      <c r="E31" s="92">
        <f t="shared" ref="E31:AH31" si="12">SUM(E26:E30)</f>
        <v>221.65057626369745</v>
      </c>
      <c r="F31" s="92">
        <f t="shared" si="12"/>
        <v>0</v>
      </c>
      <c r="G31" s="92">
        <f t="shared" si="12"/>
        <v>244.33637886455224</v>
      </c>
      <c r="H31" s="92">
        <f t="shared" si="12"/>
        <v>0</v>
      </c>
      <c r="I31" s="92">
        <f t="shared" si="12"/>
        <v>244.33637886455224</v>
      </c>
      <c r="J31" s="92">
        <f t="shared" si="12"/>
        <v>0</v>
      </c>
      <c r="K31" s="92">
        <f t="shared" si="12"/>
        <v>1.483312258785574</v>
      </c>
      <c r="L31" s="92">
        <f t="shared" si="12"/>
        <v>0</v>
      </c>
      <c r="M31" s="92">
        <f t="shared" si="12"/>
        <v>0.61330481635083411</v>
      </c>
      <c r="N31" s="92">
        <f t="shared" si="12"/>
        <v>8.7488169027519824E-2</v>
      </c>
      <c r="O31" s="92">
        <f t="shared" si="12"/>
        <v>99.001824306478625</v>
      </c>
      <c r="P31" s="92">
        <f t="shared" si="12"/>
        <v>101.18592955064254</v>
      </c>
      <c r="Q31" s="92">
        <f t="shared" si="12"/>
        <v>9.2215680515651712</v>
      </c>
      <c r="R31" s="92">
        <f t="shared" si="12"/>
        <v>0</v>
      </c>
      <c r="S31" s="92">
        <f t="shared" si="12"/>
        <v>2.0955110031047957</v>
      </c>
      <c r="T31" s="92">
        <f t="shared" si="12"/>
        <v>11.317079054669968</v>
      </c>
      <c r="U31" s="92">
        <f t="shared" si="12"/>
        <v>43719.23344383431</v>
      </c>
      <c r="V31" s="92">
        <f t="shared" si="12"/>
        <v>0</v>
      </c>
      <c r="W31" s="92">
        <f t="shared" si="12"/>
        <v>1141.7226227862884</v>
      </c>
      <c r="X31" s="92">
        <f t="shared" si="12"/>
        <v>6181.6298629212533</v>
      </c>
      <c r="Y31" s="92">
        <f t="shared" si="12"/>
        <v>251.00927569200272</v>
      </c>
      <c r="Z31" s="92">
        <f t="shared" si="12"/>
        <v>51293.595205233854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0.31587401807960891</v>
      </c>
      <c r="AE31" s="92">
        <f t="shared" si="12"/>
        <v>0.15552061789883526</v>
      </c>
      <c r="AF31" s="92">
        <f t="shared" si="12"/>
        <v>0.71723495553898597</v>
      </c>
      <c r="AG31" s="92">
        <f t="shared" si="12"/>
        <v>1.1886295915174303</v>
      </c>
      <c r="AH31" s="92">
        <f t="shared" si="12"/>
        <v>51651.623222295224</v>
      </c>
      <c r="AI31" s="65"/>
      <c r="AJ31" s="5"/>
    </row>
    <row r="32" spans="1:36" x14ac:dyDescent="0.3">
      <c r="A32" s="133"/>
      <c r="B32" s="12" t="s">
        <v>30</v>
      </c>
      <c r="C32" s="35" t="s">
        <v>31</v>
      </c>
      <c r="D32" s="57"/>
      <c r="E32" s="57"/>
      <c r="F32" s="57"/>
      <c r="G32" s="62">
        <f t="shared" si="1"/>
        <v>0</v>
      </c>
      <c r="H32" s="57"/>
      <c r="I32" s="63">
        <f t="shared" si="2"/>
        <v>0</v>
      </c>
      <c r="J32" s="57"/>
      <c r="K32" s="57"/>
      <c r="L32" s="57"/>
      <c r="M32" s="57"/>
      <c r="N32" s="57"/>
      <c r="O32" s="57"/>
      <c r="P32" s="63">
        <f t="shared" si="3"/>
        <v>0</v>
      </c>
      <c r="Q32" s="57"/>
      <c r="R32" s="57"/>
      <c r="S32" s="57"/>
      <c r="T32" s="63">
        <f t="shared" si="4"/>
        <v>0</v>
      </c>
      <c r="U32" s="57"/>
      <c r="V32" s="57"/>
      <c r="W32" s="57"/>
      <c r="X32" s="57"/>
      <c r="Y32" s="57"/>
      <c r="Z32" s="63">
        <f t="shared" si="5"/>
        <v>0</v>
      </c>
      <c r="AA32" s="57"/>
      <c r="AB32" s="57"/>
      <c r="AC32" s="57"/>
      <c r="AD32" s="57"/>
      <c r="AE32" s="57"/>
      <c r="AF32" s="57"/>
      <c r="AG32" s="63">
        <f t="shared" si="6"/>
        <v>0</v>
      </c>
      <c r="AH32" s="62">
        <f t="shared" si="0"/>
        <v>0</v>
      </c>
      <c r="AI32" s="65"/>
      <c r="AJ32" s="5"/>
    </row>
    <row r="33" spans="1:36" x14ac:dyDescent="0.3">
      <c r="A33" s="133"/>
      <c r="B33" s="51" t="s">
        <v>84</v>
      </c>
      <c r="C33" s="36" t="s">
        <v>32</v>
      </c>
      <c r="D33" s="57"/>
      <c r="E33" s="57"/>
      <c r="F33" s="57"/>
      <c r="G33" s="62">
        <f t="shared" si="1"/>
        <v>0</v>
      </c>
      <c r="H33" s="57"/>
      <c r="I33" s="63">
        <f t="shared" si="2"/>
        <v>0</v>
      </c>
      <c r="J33" s="57"/>
      <c r="K33" s="57"/>
      <c r="L33" s="57"/>
      <c r="M33" s="57"/>
      <c r="N33" s="57"/>
      <c r="O33" s="57"/>
      <c r="P33" s="63">
        <f t="shared" si="3"/>
        <v>0</v>
      </c>
      <c r="Q33" s="57"/>
      <c r="R33" s="57"/>
      <c r="S33" s="57"/>
      <c r="T33" s="63">
        <f t="shared" si="4"/>
        <v>0</v>
      </c>
      <c r="U33" s="57"/>
      <c r="V33" s="57"/>
      <c r="W33" s="57"/>
      <c r="X33" s="57"/>
      <c r="Y33" s="57"/>
      <c r="Z33" s="63">
        <f t="shared" si="5"/>
        <v>0</v>
      </c>
      <c r="AA33" s="57"/>
      <c r="AB33" s="57"/>
      <c r="AC33" s="57"/>
      <c r="AD33" s="57"/>
      <c r="AE33" s="57"/>
      <c r="AF33" s="57"/>
      <c r="AG33" s="63">
        <f t="shared" si="6"/>
        <v>0</v>
      </c>
      <c r="AH33" s="62">
        <f t="shared" si="0"/>
        <v>0</v>
      </c>
      <c r="AI33" s="65"/>
      <c r="AJ33" s="5"/>
    </row>
    <row r="34" spans="1:36" ht="16.5" customHeight="1" x14ac:dyDescent="0.3">
      <c r="A34" s="133"/>
      <c r="B34" s="171" t="s">
        <v>85</v>
      </c>
      <c r="C34" s="37" t="s">
        <v>33</v>
      </c>
      <c r="D34" s="57">
        <v>39.432723738450321</v>
      </c>
      <c r="E34" s="57"/>
      <c r="F34" s="57">
        <v>0.10164434767730919</v>
      </c>
      <c r="G34" s="62">
        <f t="shared" si="1"/>
        <v>39.534368086127628</v>
      </c>
      <c r="H34" s="57"/>
      <c r="I34" s="63">
        <f t="shared" si="2"/>
        <v>39.534368086127628</v>
      </c>
      <c r="J34" s="57"/>
      <c r="K34" s="57"/>
      <c r="L34" s="57"/>
      <c r="M34" s="57"/>
      <c r="N34" s="57"/>
      <c r="O34" s="57"/>
      <c r="P34" s="63">
        <f t="shared" si="3"/>
        <v>0</v>
      </c>
      <c r="Q34" s="57"/>
      <c r="R34" s="57"/>
      <c r="S34" s="57"/>
      <c r="T34" s="63">
        <f t="shared" si="4"/>
        <v>0</v>
      </c>
      <c r="U34" s="57"/>
      <c r="V34" s="57"/>
      <c r="W34" s="57">
        <v>0.17761907553285719</v>
      </c>
      <c r="X34" s="57"/>
      <c r="Y34" s="57">
        <v>0.12970669517587427</v>
      </c>
      <c r="Z34" s="63">
        <f t="shared" si="5"/>
        <v>0.30732577070873146</v>
      </c>
      <c r="AA34" s="57"/>
      <c r="AB34" s="57"/>
      <c r="AC34" s="57">
        <v>313.73528226484888</v>
      </c>
      <c r="AD34" s="57"/>
      <c r="AE34" s="57">
        <v>0.11216923352512936</v>
      </c>
      <c r="AF34" s="57">
        <v>3.7096935820537316</v>
      </c>
      <c r="AG34" s="63">
        <f t="shared" si="6"/>
        <v>317.55714508042774</v>
      </c>
      <c r="AH34" s="62">
        <f t="shared" si="0"/>
        <v>357.39883893726414</v>
      </c>
      <c r="AI34" s="65"/>
      <c r="AJ34" s="5"/>
    </row>
    <row r="35" spans="1:36" x14ac:dyDescent="0.3">
      <c r="A35" s="133"/>
      <c r="B35" s="172"/>
      <c r="C35" s="37" t="s">
        <v>34</v>
      </c>
      <c r="D35" s="57">
        <v>11.575217216453305</v>
      </c>
      <c r="E35" s="57"/>
      <c r="F35" s="57"/>
      <c r="G35" s="62">
        <f t="shared" si="1"/>
        <v>11.575217216453305</v>
      </c>
      <c r="H35" s="57"/>
      <c r="I35" s="63">
        <f t="shared" si="2"/>
        <v>11.575217216453305</v>
      </c>
      <c r="J35" s="57"/>
      <c r="K35" s="57"/>
      <c r="L35" s="57"/>
      <c r="M35" s="57">
        <v>0.34860203098430459</v>
      </c>
      <c r="N35" s="57">
        <v>0.13355597384149617</v>
      </c>
      <c r="O35" s="57">
        <v>0.35096916490574587</v>
      </c>
      <c r="P35" s="63">
        <f t="shared" si="3"/>
        <v>0.83312716973154655</v>
      </c>
      <c r="Q35" s="57"/>
      <c r="R35" s="57"/>
      <c r="S35" s="57"/>
      <c r="T35" s="63">
        <f t="shared" si="4"/>
        <v>0</v>
      </c>
      <c r="U35" s="57"/>
      <c r="V35" s="57"/>
      <c r="W35" s="57"/>
      <c r="X35" s="57"/>
      <c r="Y35" s="57">
        <v>8.0321352742019876</v>
      </c>
      <c r="Z35" s="63">
        <f t="shared" si="5"/>
        <v>8.0321352742019876</v>
      </c>
      <c r="AA35" s="57"/>
      <c r="AB35" s="57"/>
      <c r="AC35" s="57"/>
      <c r="AD35" s="57">
        <v>1338.2096332729936</v>
      </c>
      <c r="AE35" s="57"/>
      <c r="AF35" s="57">
        <v>3.522623874194112</v>
      </c>
      <c r="AG35" s="63">
        <f t="shared" si="6"/>
        <v>1341.7322571471877</v>
      </c>
      <c r="AH35" s="62">
        <f t="shared" si="0"/>
        <v>1362.1727368075744</v>
      </c>
      <c r="AI35" s="65"/>
      <c r="AJ35" s="5"/>
    </row>
    <row r="36" spans="1:36" x14ac:dyDescent="0.3">
      <c r="A36" s="133"/>
      <c r="B36" s="172"/>
      <c r="C36" s="37" t="s">
        <v>35</v>
      </c>
      <c r="D36" s="57">
        <v>2.0722683117723606</v>
      </c>
      <c r="E36" s="57"/>
      <c r="F36" s="57"/>
      <c r="G36" s="62">
        <f t="shared" si="1"/>
        <v>2.0722683117723606</v>
      </c>
      <c r="H36" s="57"/>
      <c r="I36" s="63">
        <f t="shared" si="2"/>
        <v>2.0722683117723606</v>
      </c>
      <c r="J36" s="57"/>
      <c r="K36" s="57"/>
      <c r="L36" s="57"/>
      <c r="M36" s="57">
        <v>0.11377970790573173</v>
      </c>
      <c r="N36" s="57">
        <v>1.4082376908323502</v>
      </c>
      <c r="O36" s="57"/>
      <c r="P36" s="63">
        <f t="shared" si="3"/>
        <v>1.5220173987380818</v>
      </c>
      <c r="Q36" s="57">
        <v>0.25522586095845429</v>
      </c>
      <c r="R36" s="57"/>
      <c r="S36" s="57">
        <v>9.4113945772102536E-3</v>
      </c>
      <c r="T36" s="63">
        <f t="shared" si="4"/>
        <v>0.26463725553566453</v>
      </c>
      <c r="U36" s="57"/>
      <c r="V36" s="57"/>
      <c r="W36" s="57"/>
      <c r="X36" s="57">
        <v>4.9207908207584528E-2</v>
      </c>
      <c r="Y36" s="57">
        <v>2.098713618404549</v>
      </c>
      <c r="Z36" s="63">
        <f t="shared" si="5"/>
        <v>2.1479215266121336</v>
      </c>
      <c r="AA36" s="57"/>
      <c r="AB36" s="57"/>
      <c r="AC36" s="57"/>
      <c r="AD36" s="57"/>
      <c r="AE36" s="57">
        <v>3031.3303098074593</v>
      </c>
      <c r="AF36" s="57">
        <v>0.41796120632516359</v>
      </c>
      <c r="AG36" s="63">
        <f t="shared" si="6"/>
        <v>3031.7482710137847</v>
      </c>
      <c r="AH36" s="62">
        <f t="shared" si="0"/>
        <v>3037.755115506443</v>
      </c>
      <c r="AI36" s="65"/>
      <c r="AJ36" s="5"/>
    </row>
    <row r="37" spans="1:36" x14ac:dyDescent="0.3">
      <c r="A37" s="133"/>
      <c r="B37" s="172"/>
      <c r="C37" s="37" t="s">
        <v>36</v>
      </c>
      <c r="D37" s="57">
        <v>2.0729130278829282</v>
      </c>
      <c r="E37" s="57"/>
      <c r="F37" s="57"/>
      <c r="G37" s="62">
        <f t="shared" si="1"/>
        <v>2.0729130278829282</v>
      </c>
      <c r="H37" s="57">
        <v>3.6292527278554401</v>
      </c>
      <c r="I37" s="63">
        <f t="shared" si="2"/>
        <v>5.7021657557383687</v>
      </c>
      <c r="J37" s="57"/>
      <c r="K37" s="57"/>
      <c r="L37" s="57"/>
      <c r="M37" s="57">
        <v>9.1856597591818172</v>
      </c>
      <c r="N37" s="57"/>
      <c r="O37" s="57"/>
      <c r="P37" s="63">
        <f t="shared" si="3"/>
        <v>9.1856597591818172</v>
      </c>
      <c r="Q37" s="57"/>
      <c r="R37" s="57"/>
      <c r="S37" s="57">
        <v>2.3145164339470926E-2</v>
      </c>
      <c r="T37" s="63">
        <f t="shared" si="4"/>
        <v>2.3145164339470926E-2</v>
      </c>
      <c r="U37" s="57"/>
      <c r="V37" s="57"/>
      <c r="W37" s="57"/>
      <c r="X37" s="57"/>
      <c r="Y37" s="57"/>
      <c r="Z37" s="63">
        <f t="shared" si="5"/>
        <v>0</v>
      </c>
      <c r="AA37" s="57"/>
      <c r="AB37" s="57"/>
      <c r="AC37" s="57"/>
      <c r="AD37" s="57">
        <v>4.2341700943629414E-2</v>
      </c>
      <c r="AE37" s="57">
        <v>0.1462942836726574</v>
      </c>
      <c r="AF37" s="57">
        <v>2515.5907261362781</v>
      </c>
      <c r="AG37" s="63">
        <f t="shared" si="6"/>
        <v>2515.7793621208943</v>
      </c>
      <c r="AH37" s="62">
        <f t="shared" si="0"/>
        <v>2530.690332800154</v>
      </c>
      <c r="AI37" s="65"/>
      <c r="AJ37" s="5"/>
    </row>
    <row r="38" spans="1:36" x14ac:dyDescent="0.3">
      <c r="A38" s="133"/>
      <c r="B38" s="173"/>
      <c r="C38" s="38" t="s">
        <v>10</v>
      </c>
      <c r="D38" s="93">
        <f>SUM(D34:D37)</f>
        <v>55.153122294558912</v>
      </c>
      <c r="E38" s="93">
        <f t="shared" ref="E38:P38" si="13">SUM(E34:E37)</f>
        <v>0</v>
      </c>
      <c r="F38" s="93">
        <f t="shared" si="13"/>
        <v>0.10164434767730919</v>
      </c>
      <c r="G38" s="93">
        <f t="shared" si="13"/>
        <v>55.25476664223622</v>
      </c>
      <c r="H38" s="93">
        <f t="shared" si="13"/>
        <v>3.6292527278554401</v>
      </c>
      <c r="I38" s="93">
        <f t="shared" si="13"/>
        <v>58.884019370091664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9.6480414980718532</v>
      </c>
      <c r="N38" s="93">
        <f t="shared" si="13"/>
        <v>1.5417936646738464</v>
      </c>
      <c r="O38" s="93">
        <f t="shared" si="13"/>
        <v>0.35096916490574587</v>
      </c>
      <c r="P38" s="93">
        <f t="shared" si="13"/>
        <v>11.540804327651445</v>
      </c>
      <c r="Q38" s="93">
        <f>SUM(Q34:Q37)</f>
        <v>0.25522586095845429</v>
      </c>
      <c r="R38" s="93">
        <f t="shared" ref="R38:AH38" si="14">SUM(R34:R37)</f>
        <v>0</v>
      </c>
      <c r="S38" s="93">
        <f t="shared" si="14"/>
        <v>3.2556558916681182E-2</v>
      </c>
      <c r="T38" s="93">
        <f t="shared" si="14"/>
        <v>0.28778241987513548</v>
      </c>
      <c r="U38" s="93">
        <f t="shared" si="14"/>
        <v>0</v>
      </c>
      <c r="V38" s="93">
        <f t="shared" si="14"/>
        <v>0</v>
      </c>
      <c r="W38" s="93">
        <f t="shared" si="14"/>
        <v>0.17761907553285719</v>
      </c>
      <c r="X38" s="93">
        <f t="shared" si="14"/>
        <v>4.9207908207584528E-2</v>
      </c>
      <c r="Y38" s="93">
        <f t="shared" si="14"/>
        <v>10.260555587782411</v>
      </c>
      <c r="Z38" s="93">
        <f t="shared" si="14"/>
        <v>10.487382571522852</v>
      </c>
      <c r="AA38" s="93">
        <f t="shared" si="14"/>
        <v>0</v>
      </c>
      <c r="AB38" s="93">
        <f t="shared" si="14"/>
        <v>0</v>
      </c>
      <c r="AC38" s="93">
        <f t="shared" si="14"/>
        <v>313.73528226484888</v>
      </c>
      <c r="AD38" s="93">
        <f t="shared" si="14"/>
        <v>1338.2519749739372</v>
      </c>
      <c r="AE38" s="93">
        <f t="shared" si="14"/>
        <v>3031.5887733246568</v>
      </c>
      <c r="AF38" s="93">
        <f t="shared" si="14"/>
        <v>2523.241004798851</v>
      </c>
      <c r="AG38" s="93">
        <f t="shared" si="14"/>
        <v>7206.8170353622954</v>
      </c>
      <c r="AH38" s="98">
        <f t="shared" si="14"/>
        <v>7288.0170240514362</v>
      </c>
      <c r="AI38" s="65"/>
      <c r="AJ38" s="5"/>
    </row>
    <row r="39" spans="1:36" x14ac:dyDescent="0.3">
      <c r="A39" s="133"/>
      <c r="B39" s="148" t="s">
        <v>37</v>
      </c>
      <c r="C39" s="149"/>
      <c r="D39" s="61">
        <v>76590.662296366558</v>
      </c>
      <c r="E39" s="61">
        <v>855.77220068178349</v>
      </c>
      <c r="F39" s="61">
        <v>378.69612304788848</v>
      </c>
      <c r="G39" s="62">
        <f>SUM(D39:F39)</f>
        <v>77825.130620096228</v>
      </c>
      <c r="H39" s="61">
        <v>1351.4761834816054</v>
      </c>
      <c r="I39" s="63">
        <f t="shared" si="2"/>
        <v>79176.60680357783</v>
      </c>
      <c r="J39" s="61">
        <v>507.4320993046129</v>
      </c>
      <c r="K39" s="61">
        <v>609.21719597202684</v>
      </c>
      <c r="L39" s="61"/>
      <c r="M39" s="61">
        <v>26.291290059405256</v>
      </c>
      <c r="N39" s="61">
        <v>65.449153852258704</v>
      </c>
      <c r="O39" s="61">
        <v>9988.4290827677851</v>
      </c>
      <c r="P39" s="63">
        <f t="shared" si="3"/>
        <v>11196.818821956089</v>
      </c>
      <c r="Q39" s="61">
        <v>260.83044766629797</v>
      </c>
      <c r="R39" s="61">
        <v>5079.9824586681243</v>
      </c>
      <c r="S39" s="61">
        <v>1139.9577195666734</v>
      </c>
      <c r="T39" s="63">
        <f t="shared" si="4"/>
        <v>6480.7706259010956</v>
      </c>
      <c r="U39" s="61">
        <v>43866.367049430191</v>
      </c>
      <c r="V39" s="61"/>
      <c r="W39" s="61">
        <v>1216.3931223061984</v>
      </c>
      <c r="X39" s="61">
        <v>6259.6316140282834</v>
      </c>
      <c r="Y39" s="61">
        <v>261.26983127978514</v>
      </c>
      <c r="Z39" s="63">
        <f t="shared" si="5"/>
        <v>51603.661617044461</v>
      </c>
      <c r="AA39" s="61"/>
      <c r="AB39" s="61"/>
      <c r="AC39" s="61">
        <v>316.66468833379309</v>
      </c>
      <c r="AD39" s="61">
        <v>1339.4312164306873</v>
      </c>
      <c r="AE39" s="61">
        <v>3038.5762912525875</v>
      </c>
      <c r="AF39" s="61">
        <v>2554.469920178411</v>
      </c>
      <c r="AG39" s="63">
        <f>SUM(AC39:AF39)</f>
        <v>7249.1421161954786</v>
      </c>
      <c r="AH39" s="62">
        <f t="shared" si="0"/>
        <v>155706.99998467497</v>
      </c>
      <c r="AI39" s="65"/>
      <c r="AJ39" s="5"/>
    </row>
    <row r="40" spans="1:36" x14ac:dyDescent="0.3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5"/>
    </row>
    <row r="41" spans="1:36" x14ac:dyDescent="0.3">
      <c r="A41" s="4" t="s">
        <v>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6" x14ac:dyDescent="0.3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6" x14ac:dyDescent="0.3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6" x14ac:dyDescent="0.3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6" x14ac:dyDescent="0.3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6" x14ac:dyDescent="0.3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6" x14ac:dyDescent="0.3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</sheetData>
  <mergeCells count="20">
    <mergeCell ref="U7:Z7"/>
    <mergeCell ref="AC7:AG7"/>
    <mergeCell ref="A3:T3"/>
    <mergeCell ref="U3:AH3"/>
    <mergeCell ref="AH7:AH8"/>
    <mergeCell ref="A4:C8"/>
    <mergeCell ref="D4:T5"/>
    <mergeCell ref="D6:T6"/>
    <mergeCell ref="U4:AH5"/>
    <mergeCell ref="U6:AH6"/>
    <mergeCell ref="D7:I7"/>
    <mergeCell ref="J7:P7"/>
    <mergeCell ref="Q7:T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FF00"/>
  </sheetPr>
  <dimension ref="A1:AJ46"/>
  <sheetViews>
    <sheetView showZeros="0" view="pageLayout" topLeftCell="Q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85546875" style="1" customWidth="1"/>
    <col min="2" max="2" width="21.85546875" style="1" customWidth="1"/>
    <col min="3" max="3" width="28.140625" style="1" customWidth="1"/>
    <col min="4" max="4" width="8.85546875" style="1" customWidth="1"/>
    <col min="5" max="5" width="7.140625" style="1" customWidth="1"/>
    <col min="6" max="7" width="7.42578125" style="1" customWidth="1"/>
    <col min="8" max="8" width="7.28515625" style="1" customWidth="1"/>
    <col min="9" max="9" width="8.7109375" style="1" customWidth="1"/>
    <col min="10" max="10" width="6.85546875" style="1" customWidth="1"/>
    <col min="11" max="11" width="6.5703125" style="1" customWidth="1"/>
    <col min="12" max="12" width="6.140625" style="1" customWidth="1"/>
    <col min="13" max="13" width="6.5703125" style="1" customWidth="1"/>
    <col min="14" max="14" width="6.42578125" style="1" customWidth="1"/>
    <col min="15" max="15" width="6.7109375" style="1" customWidth="1"/>
    <col min="16" max="16" width="8.85546875" style="1" customWidth="1"/>
    <col min="17" max="18" width="6.85546875" style="1" customWidth="1"/>
    <col min="19" max="19" width="6.5703125" style="1" customWidth="1"/>
    <col min="20" max="20" width="9.42578125" style="1" customWidth="1"/>
    <col min="21" max="21" width="7.28515625" style="1" customWidth="1"/>
    <col min="22" max="22" width="6.85546875" style="1" bestFit="1" customWidth="1"/>
    <col min="23" max="23" width="7" style="1" customWidth="1"/>
    <col min="24" max="25" width="7.140625" style="1" customWidth="1"/>
    <col min="26" max="26" width="10.7109375" style="1" customWidth="1"/>
    <col min="27" max="27" width="10.28515625" style="1" customWidth="1"/>
    <col min="28" max="28" width="10" style="1" customWidth="1"/>
    <col min="29" max="29" width="7.28515625" style="1" customWidth="1"/>
    <col min="30" max="30" width="7.140625" style="1" customWidth="1"/>
    <col min="31" max="31" width="7" style="1" customWidth="1"/>
    <col min="32" max="32" width="6.7109375" style="1" customWidth="1"/>
    <col min="33" max="33" width="10.8554687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59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59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78</v>
      </c>
      <c r="B9" s="159" t="s">
        <v>3</v>
      </c>
      <c r="C9" s="26" t="s">
        <v>11</v>
      </c>
      <c r="D9" s="57">
        <v>42315.418773900514</v>
      </c>
      <c r="E9" s="57"/>
      <c r="F9" s="57">
        <v>51.20818118476145</v>
      </c>
      <c r="G9" s="58">
        <f>SUM(D9:F9)</f>
        <v>42366.626955085274</v>
      </c>
      <c r="H9" s="57">
        <v>10.363383830404723</v>
      </c>
      <c r="I9" s="59">
        <f>SUM(G9:H9)</f>
        <v>42376.990338915675</v>
      </c>
      <c r="J9" s="57"/>
      <c r="K9" s="57">
        <v>1.1409950780293281</v>
      </c>
      <c r="L9" s="57"/>
      <c r="M9" s="57">
        <v>8.438051456529104</v>
      </c>
      <c r="N9" s="57">
        <v>30.691586136261407</v>
      </c>
      <c r="O9" s="57">
        <v>18.955774496229289</v>
      </c>
      <c r="P9" s="59">
        <f>SUM(J9:O9)</f>
        <v>59.226407167049125</v>
      </c>
      <c r="Q9" s="57">
        <v>56.715614990103916</v>
      </c>
      <c r="R9" s="57">
        <v>82.512720963064396</v>
      </c>
      <c r="S9" s="57">
        <v>186.13991955521794</v>
      </c>
      <c r="T9" s="59">
        <f>SUM(Q9:S9)</f>
        <v>325.36825550838626</v>
      </c>
      <c r="U9" s="57">
        <v>9.4007084031775374</v>
      </c>
      <c r="V9" s="57"/>
      <c r="W9" s="57">
        <v>0.24436525250397417</v>
      </c>
      <c r="X9" s="57">
        <v>4.6600169031823988</v>
      </c>
      <c r="Y9" s="57">
        <v>2.1036609692539815E-2</v>
      </c>
      <c r="Z9" s="59">
        <f>SUM(U9:Y9)</f>
        <v>14.32612716855645</v>
      </c>
      <c r="AA9" s="57"/>
      <c r="AB9" s="57"/>
      <c r="AC9" s="57">
        <v>7.5194106305847805</v>
      </c>
      <c r="AD9" s="57"/>
      <c r="AE9" s="57">
        <v>14.779526766520613</v>
      </c>
      <c r="AF9" s="57">
        <v>3.3931673615911753</v>
      </c>
      <c r="AG9" s="59">
        <f>SUM(AC9:AF9)</f>
        <v>25.692104758696569</v>
      </c>
      <c r="AH9" s="58">
        <f t="shared" ref="AH9:AH39" si="0">AG9+AB9+AA9+Z9+T9+P9+I9</f>
        <v>42801.603233518363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409.43106323383944</v>
      </c>
      <c r="E11" s="57"/>
      <c r="F11" s="57">
        <v>399.64711707472463</v>
      </c>
      <c r="G11" s="58">
        <f t="shared" si="1"/>
        <v>809.07818030856401</v>
      </c>
      <c r="H11" s="57">
        <v>0.37176774557961478</v>
      </c>
      <c r="I11" s="59">
        <v>7421.5986573514901</v>
      </c>
      <c r="J11" s="57"/>
      <c r="K11" s="57"/>
      <c r="L11" s="57"/>
      <c r="M11" s="57">
        <v>0.22555478765997541</v>
      </c>
      <c r="N11" s="57">
        <v>1.1495961925955931</v>
      </c>
      <c r="O11" s="57">
        <v>4.1687669492695258</v>
      </c>
      <c r="P11" s="59">
        <f t="shared" si="3"/>
        <v>5.5439179295250947</v>
      </c>
      <c r="Q11" s="57">
        <v>0.4218965849415906</v>
      </c>
      <c r="R11" s="57">
        <v>0.89072131805743782</v>
      </c>
      <c r="S11" s="57">
        <v>2.4829307620070162</v>
      </c>
      <c r="T11" s="59">
        <f t="shared" si="4"/>
        <v>3.7955486650060446</v>
      </c>
      <c r="U11" s="57">
        <v>3.8727193605460536E-2</v>
      </c>
      <c r="V11" s="57"/>
      <c r="W11" s="57">
        <v>7.1697381225185777E-2</v>
      </c>
      <c r="X11" s="57">
        <v>0.22808862685597214</v>
      </c>
      <c r="Y11" s="57"/>
      <c r="Z11" s="59">
        <f t="shared" si="5"/>
        <v>0.33851320168661847</v>
      </c>
      <c r="AA11" s="57"/>
      <c r="AB11" s="57"/>
      <c r="AC11" s="57">
        <v>1.3199622427516151</v>
      </c>
      <c r="AD11" s="57"/>
      <c r="AE11" s="57">
        <v>0.38057723612830519</v>
      </c>
      <c r="AF11" s="57">
        <v>6.6064170336665673E-2</v>
      </c>
      <c r="AG11" s="59">
        <f t="shared" si="6"/>
        <v>1.7666036492165857</v>
      </c>
      <c r="AH11" s="58">
        <f t="shared" si="0"/>
        <v>7433.0432407969247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42724.849837134352</v>
      </c>
      <c r="E12" s="87">
        <f t="shared" ref="E12:AH12" si="7">SUM(E9:E11)</f>
        <v>0</v>
      </c>
      <c r="F12" s="87">
        <f t="shared" si="7"/>
        <v>450.85529825948606</v>
      </c>
      <c r="G12" s="87">
        <f t="shared" si="7"/>
        <v>43175.705135393837</v>
      </c>
      <c r="H12" s="87">
        <f t="shared" si="7"/>
        <v>10.735151575984338</v>
      </c>
      <c r="I12" s="87">
        <f t="shared" si="7"/>
        <v>49798.588996267164</v>
      </c>
      <c r="J12" s="87">
        <f t="shared" si="7"/>
        <v>0</v>
      </c>
      <c r="K12" s="87">
        <f t="shared" si="7"/>
        <v>1.1409950780293281</v>
      </c>
      <c r="L12" s="87">
        <f t="shared" si="7"/>
        <v>0</v>
      </c>
      <c r="M12" s="87">
        <f t="shared" si="7"/>
        <v>8.6636062441890793</v>
      </c>
      <c r="N12" s="87">
        <f t="shared" si="7"/>
        <v>31.841182328856998</v>
      </c>
      <c r="O12" s="87">
        <f t="shared" si="7"/>
        <v>23.124541445498814</v>
      </c>
      <c r="P12" s="87">
        <f t="shared" si="7"/>
        <v>64.770325096574226</v>
      </c>
      <c r="Q12" s="87">
        <f t="shared" si="7"/>
        <v>57.137511575045508</v>
      </c>
      <c r="R12" s="87">
        <f t="shared" si="7"/>
        <v>83.403442281121841</v>
      </c>
      <c r="S12" s="87">
        <f t="shared" si="7"/>
        <v>188.62285031722496</v>
      </c>
      <c r="T12" s="87">
        <f t="shared" si="7"/>
        <v>329.16380417339229</v>
      </c>
      <c r="U12" s="87">
        <f t="shared" si="7"/>
        <v>9.4394355967829977</v>
      </c>
      <c r="V12" s="87">
        <f t="shared" si="7"/>
        <v>0</v>
      </c>
      <c r="W12" s="87">
        <f t="shared" si="7"/>
        <v>0.31606263372915994</v>
      </c>
      <c r="X12" s="87">
        <f t="shared" si="7"/>
        <v>4.8881055300383709</v>
      </c>
      <c r="Y12" s="87">
        <f t="shared" si="7"/>
        <v>2.1036609692539815E-2</v>
      </c>
      <c r="Z12" s="87">
        <f t="shared" si="7"/>
        <v>14.664640370243069</v>
      </c>
      <c r="AA12" s="87">
        <f t="shared" si="7"/>
        <v>0</v>
      </c>
      <c r="AB12" s="87">
        <f t="shared" si="7"/>
        <v>0</v>
      </c>
      <c r="AC12" s="87">
        <f t="shared" si="7"/>
        <v>8.8393728733363961</v>
      </c>
      <c r="AD12" s="87">
        <f t="shared" si="7"/>
        <v>0</v>
      </c>
      <c r="AE12" s="87">
        <f t="shared" si="7"/>
        <v>15.160104002648918</v>
      </c>
      <c r="AF12" s="87">
        <f t="shared" si="7"/>
        <v>3.4592315319278408</v>
      </c>
      <c r="AG12" s="87">
        <f t="shared" si="7"/>
        <v>27.458708407913154</v>
      </c>
      <c r="AH12" s="87">
        <f t="shared" si="7"/>
        <v>50234.64647431529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28.341367574890025</v>
      </c>
      <c r="E13" s="57"/>
      <c r="F13" s="57">
        <v>1.5820460324949885</v>
      </c>
      <c r="G13" s="58">
        <f t="shared" si="1"/>
        <v>29.923413607385015</v>
      </c>
      <c r="H13" s="57">
        <v>27.047679537897444</v>
      </c>
      <c r="I13" s="59">
        <f t="shared" si="2"/>
        <v>56.97109314528246</v>
      </c>
      <c r="J13" s="57"/>
      <c r="K13" s="57"/>
      <c r="L13" s="57"/>
      <c r="M13" s="57">
        <v>4.8504748782490767E-2</v>
      </c>
      <c r="N13" s="57">
        <v>1.9835770785618594</v>
      </c>
      <c r="O13" s="57">
        <v>0.9390906514925057</v>
      </c>
      <c r="P13" s="59">
        <f t="shared" si="3"/>
        <v>2.9711724788368556</v>
      </c>
      <c r="Q13" s="57">
        <v>1.9049340059632782</v>
      </c>
      <c r="R13" s="57">
        <v>1.3234595963068492</v>
      </c>
      <c r="S13" s="57">
        <v>5.1719773877881998</v>
      </c>
      <c r="T13" s="59">
        <f t="shared" si="4"/>
        <v>8.4003709900583274</v>
      </c>
      <c r="U13" s="57"/>
      <c r="V13" s="57"/>
      <c r="W13" s="57"/>
      <c r="X13" s="57">
        <v>6.4643146846907196E-2</v>
      </c>
      <c r="Y13" s="57"/>
      <c r="Z13" s="59">
        <f t="shared" si="5"/>
        <v>6.4643146846907196E-2</v>
      </c>
      <c r="AA13" s="57"/>
      <c r="AB13" s="57"/>
      <c r="AC13" s="57">
        <v>0.14274323269791972</v>
      </c>
      <c r="AD13" s="57"/>
      <c r="AE13" s="57">
        <v>0.10101470256772814</v>
      </c>
      <c r="AF13" s="57">
        <v>0.28107656348911697</v>
      </c>
      <c r="AG13" s="59">
        <f t="shared" si="6"/>
        <v>0.52483449875476484</v>
      </c>
      <c r="AH13" s="58">
        <f t="shared" si="0"/>
        <v>68.932114259779311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42753.191204709241</v>
      </c>
      <c r="E14" s="87">
        <f t="shared" ref="E14:AH14" si="8">E12+E13</f>
        <v>0</v>
      </c>
      <c r="F14" s="87">
        <f t="shared" si="8"/>
        <v>452.43734429198105</v>
      </c>
      <c r="G14" s="87">
        <f t="shared" si="8"/>
        <v>43205.628549001223</v>
      </c>
      <c r="H14" s="87">
        <f t="shared" si="8"/>
        <v>37.782831113881784</v>
      </c>
      <c r="I14" s="87">
        <f t="shared" si="8"/>
        <v>49855.560089412444</v>
      </c>
      <c r="J14" s="87">
        <f t="shared" si="8"/>
        <v>0</v>
      </c>
      <c r="K14" s="87">
        <f t="shared" si="8"/>
        <v>1.1409950780293281</v>
      </c>
      <c r="L14" s="87">
        <f t="shared" si="8"/>
        <v>0</v>
      </c>
      <c r="M14" s="87">
        <f t="shared" si="8"/>
        <v>8.7121109929715708</v>
      </c>
      <c r="N14" s="87">
        <f t="shared" si="8"/>
        <v>33.82475940741886</v>
      </c>
      <c r="O14" s="87">
        <f t="shared" si="8"/>
        <v>24.06363209699132</v>
      </c>
      <c r="P14" s="87">
        <f t="shared" si="8"/>
        <v>67.741497575411074</v>
      </c>
      <c r="Q14" s="87">
        <f t="shared" si="8"/>
        <v>59.042445581008785</v>
      </c>
      <c r="R14" s="87">
        <f t="shared" si="8"/>
        <v>84.726901877428688</v>
      </c>
      <c r="S14" s="87">
        <f t="shared" si="8"/>
        <v>193.79482770501315</v>
      </c>
      <c r="T14" s="87">
        <f t="shared" si="8"/>
        <v>337.56417516345061</v>
      </c>
      <c r="U14" s="87">
        <f t="shared" si="8"/>
        <v>9.4394355967829977</v>
      </c>
      <c r="V14" s="87">
        <f t="shared" si="8"/>
        <v>0</v>
      </c>
      <c r="W14" s="87">
        <f t="shared" si="8"/>
        <v>0.31606263372915994</v>
      </c>
      <c r="X14" s="87">
        <f t="shared" si="8"/>
        <v>4.9527486768852782</v>
      </c>
      <c r="Y14" s="87">
        <f t="shared" si="8"/>
        <v>2.1036609692539815E-2</v>
      </c>
      <c r="Z14" s="87">
        <f t="shared" si="8"/>
        <v>14.729283517089975</v>
      </c>
      <c r="AA14" s="87">
        <f t="shared" si="8"/>
        <v>0</v>
      </c>
      <c r="AB14" s="87">
        <f t="shared" si="8"/>
        <v>0</v>
      </c>
      <c r="AC14" s="87">
        <f t="shared" si="8"/>
        <v>8.9821161060343151</v>
      </c>
      <c r="AD14" s="87">
        <f t="shared" si="8"/>
        <v>0</v>
      </c>
      <c r="AE14" s="87">
        <f t="shared" si="8"/>
        <v>15.261118705216646</v>
      </c>
      <c r="AF14" s="87">
        <f t="shared" si="8"/>
        <v>3.7403080954169576</v>
      </c>
      <c r="AG14" s="87">
        <f t="shared" si="8"/>
        <v>27.983542906667918</v>
      </c>
      <c r="AH14" s="87">
        <f t="shared" si="8"/>
        <v>50303.578588575067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</row>
    <row r="16" spans="1:36" x14ac:dyDescent="0.25">
      <c r="A16" s="133"/>
      <c r="B16" s="174"/>
      <c r="C16" s="29" t="s">
        <v>17</v>
      </c>
      <c r="D16" s="57">
        <v>13.760403749048466</v>
      </c>
      <c r="E16" s="57"/>
      <c r="F16" s="57"/>
      <c r="G16" s="58">
        <f t="shared" si="1"/>
        <v>13.760403749048466</v>
      </c>
      <c r="H16" s="57">
        <v>1.1277797743334765</v>
      </c>
      <c r="I16" s="59">
        <f t="shared" si="2"/>
        <v>14.888183523381942</v>
      </c>
      <c r="J16" s="57"/>
      <c r="K16" s="57">
        <v>15.016858411851601</v>
      </c>
      <c r="L16" s="57"/>
      <c r="M16" s="57">
        <v>7.8138121454391862E-2</v>
      </c>
      <c r="N16" s="57"/>
      <c r="O16" s="57">
        <v>1.169702165469634</v>
      </c>
      <c r="P16" s="59">
        <f t="shared" si="3"/>
        <v>16.264698698775629</v>
      </c>
      <c r="Q16" s="57">
        <v>5.9843117174996602E-2</v>
      </c>
      <c r="R16" s="57">
        <v>0.23750988075598686</v>
      </c>
      <c r="S16" s="57">
        <v>0.99953977245852643</v>
      </c>
      <c r="T16" s="59">
        <f t="shared" si="4"/>
        <v>1.2968927703895099</v>
      </c>
      <c r="U16" s="57">
        <v>2.5501946092960774</v>
      </c>
      <c r="V16" s="57"/>
      <c r="W16" s="57">
        <v>0.11610945684607588</v>
      </c>
      <c r="X16" s="57"/>
      <c r="Y16" s="57"/>
      <c r="Z16" s="59">
        <f t="shared" si="5"/>
        <v>2.6663040661421533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35.11607905868923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>
        <v>11.073384882150284</v>
      </c>
      <c r="E18" s="57"/>
      <c r="F18" s="57">
        <v>0.28450684340244126</v>
      </c>
      <c r="G18" s="58">
        <f t="shared" si="1"/>
        <v>11.357891725552726</v>
      </c>
      <c r="H18" s="57">
        <v>0.58514367716046767</v>
      </c>
      <c r="I18" s="59">
        <f t="shared" si="2"/>
        <v>11.943035402713193</v>
      </c>
      <c r="J18" s="57"/>
      <c r="K18" s="57">
        <v>0.1538094378320746</v>
      </c>
      <c r="L18" s="57"/>
      <c r="M18" s="57">
        <v>8.8977429843278433</v>
      </c>
      <c r="N18" s="57">
        <v>0.4734710302869975</v>
      </c>
      <c r="O18" s="57">
        <v>0.78769043926306304</v>
      </c>
      <c r="P18" s="59">
        <f t="shared" si="3"/>
        <v>10.312713891709979</v>
      </c>
      <c r="Q18" s="57">
        <v>8.9711515220664798E-2</v>
      </c>
      <c r="R18" s="57">
        <v>0.27819596689277742</v>
      </c>
      <c r="S18" s="57">
        <v>1.8682938330889094</v>
      </c>
      <c r="T18" s="59">
        <f t="shared" si="4"/>
        <v>2.2362013152023517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>
        <v>0.58277210770976751</v>
      </c>
      <c r="AD18" s="57"/>
      <c r="AE18" s="57"/>
      <c r="AF18" s="57">
        <v>4.0652013850523173E-2</v>
      </c>
      <c r="AG18" s="59">
        <f t="shared" si="6"/>
        <v>0.6234241215602907</v>
      </c>
      <c r="AH18" s="58">
        <f t="shared" si="0"/>
        <v>25.115374731185813</v>
      </c>
      <c r="AI18" s="2"/>
      <c r="AJ18" s="2"/>
    </row>
    <row r="19" spans="1:36" x14ac:dyDescent="0.25">
      <c r="A19" s="133"/>
      <c r="B19" s="174"/>
      <c r="C19" s="29" t="s">
        <v>20</v>
      </c>
      <c r="D19" s="57">
        <v>51.50980849790232</v>
      </c>
      <c r="E19" s="57"/>
      <c r="F19" s="57">
        <v>1.0473705447087334</v>
      </c>
      <c r="G19" s="58">
        <f t="shared" si="1"/>
        <v>52.557179042611054</v>
      </c>
      <c r="H19" s="57">
        <v>3.8191653644885375</v>
      </c>
      <c r="I19" s="59">
        <f t="shared" si="2"/>
        <v>56.376344407099594</v>
      </c>
      <c r="J19" s="57"/>
      <c r="K19" s="57"/>
      <c r="L19" s="57"/>
      <c r="M19" s="57">
        <v>0.25243870293400078</v>
      </c>
      <c r="N19" s="57">
        <v>54.829465276172073</v>
      </c>
      <c r="O19" s="57">
        <v>4.2805630087684019</v>
      </c>
      <c r="P19" s="59">
        <f t="shared" si="3"/>
        <v>59.362466987874477</v>
      </c>
      <c r="Q19" s="57">
        <v>1.1376082552988489</v>
      </c>
      <c r="R19" s="57">
        <v>0.60438479426675384</v>
      </c>
      <c r="S19" s="57">
        <v>6.5897015704700257</v>
      </c>
      <c r="T19" s="59">
        <f t="shared" si="4"/>
        <v>8.3316946200356288</v>
      </c>
      <c r="U19" s="57">
        <v>1.0801184818112366E-2</v>
      </c>
      <c r="V19" s="57"/>
      <c r="W19" s="57"/>
      <c r="X19" s="57"/>
      <c r="Y19" s="57"/>
      <c r="Z19" s="59">
        <f t="shared" si="5"/>
        <v>1.0801184818112366E-2</v>
      </c>
      <c r="AA19" s="57"/>
      <c r="AB19" s="57"/>
      <c r="AC19" s="57">
        <v>0.16594098491432416</v>
      </c>
      <c r="AD19" s="57"/>
      <c r="AE19" s="57">
        <v>1.3676549135580931</v>
      </c>
      <c r="AF19" s="57">
        <v>5.7029485489475028E-2</v>
      </c>
      <c r="AG19" s="59">
        <f t="shared" si="6"/>
        <v>1.5906253839618922</v>
      </c>
      <c r="AH19" s="58">
        <f t="shared" si="0"/>
        <v>125.6719325837897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100.6598033285084</v>
      </c>
      <c r="E20" s="57"/>
      <c r="F20" s="57">
        <v>12.844213394779906</v>
      </c>
      <c r="G20" s="58">
        <f t="shared" si="1"/>
        <v>113.50401672328832</v>
      </c>
      <c r="H20" s="57">
        <v>40.123117796552428</v>
      </c>
      <c r="I20" s="59">
        <f t="shared" si="2"/>
        <v>153.62713451984075</v>
      </c>
      <c r="J20" s="57"/>
      <c r="K20" s="57">
        <v>0.44154670665693352</v>
      </c>
      <c r="L20" s="57"/>
      <c r="M20" s="57">
        <v>0.66733126917860108</v>
      </c>
      <c r="N20" s="57">
        <v>4.9705277204339193</v>
      </c>
      <c r="O20" s="57">
        <v>131.69474669271</v>
      </c>
      <c r="P20" s="59">
        <f t="shared" si="3"/>
        <v>137.77415238897945</v>
      </c>
      <c r="Q20" s="57">
        <v>1.1092313405213978</v>
      </c>
      <c r="R20" s="57">
        <v>3.5382611072886281</v>
      </c>
      <c r="S20" s="57">
        <v>26.443958396250011</v>
      </c>
      <c r="T20" s="59">
        <f t="shared" si="4"/>
        <v>31.091450844060038</v>
      </c>
      <c r="U20" s="57">
        <v>18.267978767615169</v>
      </c>
      <c r="V20" s="57">
        <v>1.1176246059847781</v>
      </c>
      <c r="W20" s="57">
        <v>1.0387045939159498</v>
      </c>
      <c r="X20" s="57">
        <v>1.6565739583348693</v>
      </c>
      <c r="Y20" s="57"/>
      <c r="Z20" s="59">
        <f t="shared" si="5"/>
        <v>22.080881925850768</v>
      </c>
      <c r="AA20" s="57"/>
      <c r="AB20" s="57"/>
      <c r="AC20" s="57">
        <v>0.98538838547962215</v>
      </c>
      <c r="AD20" s="57"/>
      <c r="AE20" s="57">
        <v>9.3545524612323661</v>
      </c>
      <c r="AF20" s="57">
        <v>0.59627178731813646</v>
      </c>
      <c r="AG20" s="59">
        <f t="shared" si="6"/>
        <v>10.936212634030124</v>
      </c>
      <c r="AH20" s="58">
        <f t="shared" si="0"/>
        <v>355.50983231276109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177.00340045760947</v>
      </c>
      <c r="E21" s="88">
        <f t="shared" ref="E21:Z21" si="9">SUM(E15:E20)</f>
        <v>0</v>
      </c>
      <c r="F21" s="88">
        <f t="shared" si="9"/>
        <v>14.17609078289108</v>
      </c>
      <c r="G21" s="88">
        <f t="shared" si="9"/>
        <v>191.17949124050057</v>
      </c>
      <c r="H21" s="88">
        <f t="shared" si="9"/>
        <v>45.655206612534911</v>
      </c>
      <c r="I21" s="88">
        <f t="shared" si="9"/>
        <v>236.83469785303549</v>
      </c>
      <c r="J21" s="88">
        <f t="shared" si="9"/>
        <v>0</v>
      </c>
      <c r="K21" s="88">
        <f t="shared" si="9"/>
        <v>15.612214556340609</v>
      </c>
      <c r="L21" s="88">
        <f t="shared" si="9"/>
        <v>0</v>
      </c>
      <c r="M21" s="88">
        <f t="shared" si="9"/>
        <v>9.8956510778948363</v>
      </c>
      <c r="N21" s="88">
        <f t="shared" si="9"/>
        <v>60.273464026892988</v>
      </c>
      <c r="O21" s="88">
        <f t="shared" si="9"/>
        <v>137.9327023062111</v>
      </c>
      <c r="P21" s="88">
        <f t="shared" si="9"/>
        <v>223.71403196733954</v>
      </c>
      <c r="Q21" s="88">
        <f t="shared" si="9"/>
        <v>2.3963942282159083</v>
      </c>
      <c r="R21" s="88">
        <f t="shared" si="9"/>
        <v>4.6583517492041464</v>
      </c>
      <c r="S21" s="88">
        <f t="shared" si="9"/>
        <v>35.901493572267469</v>
      </c>
      <c r="T21" s="88">
        <f t="shared" si="9"/>
        <v>42.956239549687524</v>
      </c>
      <c r="U21" s="88">
        <f t="shared" si="9"/>
        <v>20.82897456172936</v>
      </c>
      <c r="V21" s="88">
        <f t="shared" si="9"/>
        <v>1.1176246059847781</v>
      </c>
      <c r="W21" s="88">
        <f t="shared" si="9"/>
        <v>1.1548140507620257</v>
      </c>
      <c r="X21" s="88">
        <f t="shared" si="9"/>
        <v>1.6565739583348693</v>
      </c>
      <c r="Y21" s="88">
        <f t="shared" si="9"/>
        <v>0</v>
      </c>
      <c r="Z21" s="88">
        <f t="shared" si="9"/>
        <v>24.757987176811035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1.7341014781037138</v>
      </c>
      <c r="AD21" s="88">
        <f t="shared" si="10"/>
        <v>0</v>
      </c>
      <c r="AE21" s="88">
        <f t="shared" si="10"/>
        <v>10.722207374790459</v>
      </c>
      <c r="AF21" s="88">
        <f t="shared" si="10"/>
        <v>0.6939532866581346</v>
      </c>
      <c r="AG21" s="88">
        <f t="shared" si="10"/>
        <v>13.150262139552307</v>
      </c>
      <c r="AH21" s="88">
        <f t="shared" si="10"/>
        <v>541.41321868642581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>
        <v>32.505469405009627</v>
      </c>
      <c r="E22" s="57"/>
      <c r="F22" s="57">
        <v>0.19977783577628919</v>
      </c>
      <c r="G22" s="58">
        <f t="shared" si="1"/>
        <v>32.705247240785916</v>
      </c>
      <c r="H22" s="57">
        <v>0.42476503785732694</v>
      </c>
      <c r="I22" s="59">
        <f t="shared" si="2"/>
        <v>33.130012278643242</v>
      </c>
      <c r="J22" s="57"/>
      <c r="K22" s="57">
        <v>0.14758756435527481</v>
      </c>
      <c r="L22" s="57"/>
      <c r="M22" s="57"/>
      <c r="N22" s="57">
        <v>0.97536084290661051</v>
      </c>
      <c r="O22" s="57">
        <v>0.52750286487642639</v>
      </c>
      <c r="P22" s="59">
        <f t="shared" si="3"/>
        <v>1.6504512721383118</v>
      </c>
      <c r="Q22" s="57">
        <v>79.602524540342841</v>
      </c>
      <c r="R22" s="57">
        <v>0.79988187574336378</v>
      </c>
      <c r="S22" s="57">
        <v>5.2214922433944979</v>
      </c>
      <c r="T22" s="59">
        <f t="shared" si="4"/>
        <v>85.623898659480702</v>
      </c>
      <c r="U22" s="57">
        <v>4.9579686366059306E-2</v>
      </c>
      <c r="V22" s="57"/>
      <c r="W22" s="57">
        <v>5.9029548956118304E-2</v>
      </c>
      <c r="X22" s="57">
        <v>0.312343643864475</v>
      </c>
      <c r="Y22" s="57"/>
      <c r="Z22" s="59">
        <f t="shared" si="5"/>
        <v>0.42095287918665258</v>
      </c>
      <c r="AA22" s="57"/>
      <c r="AB22" s="57"/>
      <c r="AC22" s="57">
        <v>5.6170811427583511E-2</v>
      </c>
      <c r="AD22" s="57"/>
      <c r="AE22" s="57"/>
      <c r="AF22" s="57">
        <v>0.10553672961564167</v>
      </c>
      <c r="AG22" s="59">
        <f t="shared" si="6"/>
        <v>0.16170754104322518</v>
      </c>
      <c r="AH22" s="58">
        <f t="shared" si="0"/>
        <v>120.98702263049213</v>
      </c>
      <c r="AI22" s="2"/>
      <c r="AJ22" s="2"/>
    </row>
    <row r="23" spans="1:36" x14ac:dyDescent="0.25">
      <c r="A23" s="133"/>
      <c r="B23" s="166"/>
      <c r="C23" s="31" t="s">
        <v>23</v>
      </c>
      <c r="D23" s="57">
        <v>25.942044954471715</v>
      </c>
      <c r="E23" s="57"/>
      <c r="F23" s="57">
        <v>0.10081021056231587</v>
      </c>
      <c r="G23" s="58">
        <f t="shared" si="1"/>
        <v>26.04285516503403</v>
      </c>
      <c r="H23" s="57">
        <v>0.37642107802589875</v>
      </c>
      <c r="I23" s="59">
        <f t="shared" si="2"/>
        <v>26.419276243059929</v>
      </c>
      <c r="J23" s="57"/>
      <c r="K23" s="57">
        <v>0.84928262659100173</v>
      </c>
      <c r="L23" s="57"/>
      <c r="M23" s="57">
        <v>0.23457566431580762</v>
      </c>
      <c r="N23" s="57">
        <v>0.95606741376820137</v>
      </c>
      <c r="O23" s="57">
        <v>0.36276661820209721</v>
      </c>
      <c r="P23" s="59">
        <f t="shared" si="3"/>
        <v>2.4026923228771078</v>
      </c>
      <c r="Q23" s="57">
        <v>1.1545466980092929</v>
      </c>
      <c r="R23" s="57">
        <v>1693.0228662745878</v>
      </c>
      <c r="S23" s="57">
        <v>8.6816465996423968</v>
      </c>
      <c r="T23" s="59">
        <f t="shared" si="4"/>
        <v>1702.8590595722394</v>
      </c>
      <c r="U23" s="57">
        <v>0.56900455072568601</v>
      </c>
      <c r="V23" s="57"/>
      <c r="W23" s="57"/>
      <c r="X23" s="57">
        <v>0.48038264762934135</v>
      </c>
      <c r="Y23" s="57"/>
      <c r="Z23" s="59">
        <f t="shared" si="5"/>
        <v>1.0493871983550274</v>
      </c>
      <c r="AA23" s="57"/>
      <c r="AB23" s="57"/>
      <c r="AC23" s="57">
        <v>7.3737063537270275E-2</v>
      </c>
      <c r="AD23" s="57"/>
      <c r="AE23" s="57">
        <v>0.1181854248254894</v>
      </c>
      <c r="AF23" s="57">
        <v>1.0023489028404742</v>
      </c>
      <c r="AG23" s="59">
        <f t="shared" si="6"/>
        <v>1.1942713912032339</v>
      </c>
      <c r="AH23" s="58">
        <f t="shared" si="0"/>
        <v>1733.9246867277348</v>
      </c>
      <c r="AI23" s="2"/>
      <c r="AJ23" s="2"/>
    </row>
    <row r="24" spans="1:36" x14ac:dyDescent="0.25">
      <c r="A24" s="133"/>
      <c r="B24" s="166"/>
      <c r="C24" s="31" t="s">
        <v>24</v>
      </c>
      <c r="D24" s="57">
        <v>25.072241742692583</v>
      </c>
      <c r="E24" s="57"/>
      <c r="F24" s="57">
        <v>0.5187424379965917</v>
      </c>
      <c r="G24" s="58">
        <f t="shared" si="1"/>
        <v>25.590984180689176</v>
      </c>
      <c r="H24" s="57">
        <v>6.0857145024875088</v>
      </c>
      <c r="I24" s="59">
        <f t="shared" si="2"/>
        <v>31.676698683176685</v>
      </c>
      <c r="J24" s="57"/>
      <c r="K24" s="57"/>
      <c r="L24" s="57"/>
      <c r="M24" s="57">
        <v>0.15879555308830914</v>
      </c>
      <c r="N24" s="57">
        <v>1.9343936838228046</v>
      </c>
      <c r="O24" s="57">
        <v>4.6736648910395164</v>
      </c>
      <c r="P24" s="59">
        <f t="shared" si="3"/>
        <v>6.76685412795063</v>
      </c>
      <c r="Q24" s="57">
        <v>0.78402317719277237</v>
      </c>
      <c r="R24" s="57">
        <v>5.2460008587284506</v>
      </c>
      <c r="S24" s="57">
        <v>1777.5060673242206</v>
      </c>
      <c r="T24" s="59">
        <f t="shared" si="4"/>
        <v>1783.5360913601419</v>
      </c>
      <c r="U24" s="57">
        <v>0.43776404949706926</v>
      </c>
      <c r="V24" s="57"/>
      <c r="W24" s="57"/>
      <c r="X24" s="57">
        <v>2.8736901361180504E-2</v>
      </c>
      <c r="Y24" s="57"/>
      <c r="Z24" s="59">
        <f t="shared" si="5"/>
        <v>0.46650095085824977</v>
      </c>
      <c r="AA24" s="57"/>
      <c r="AB24" s="57"/>
      <c r="AC24" s="57">
        <v>9.6146737551849715E-2</v>
      </c>
      <c r="AD24" s="57"/>
      <c r="AE24" s="57">
        <v>2.144223566718435E-2</v>
      </c>
      <c r="AF24" s="57">
        <v>7.7563561932410804E-2</v>
      </c>
      <c r="AG24" s="59">
        <f t="shared" si="6"/>
        <v>0.19515253515144487</v>
      </c>
      <c r="AH24" s="58">
        <f t="shared" si="0"/>
        <v>1822.641297657279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83.519756102173929</v>
      </c>
      <c r="E25" s="91">
        <f t="shared" ref="E25:AH25" si="11">SUM(E22:E24)</f>
        <v>0</v>
      </c>
      <c r="F25" s="91">
        <f t="shared" si="11"/>
        <v>0.81933048433519673</v>
      </c>
      <c r="G25" s="91">
        <f t="shared" si="11"/>
        <v>84.339086586509126</v>
      </c>
      <c r="H25" s="91">
        <f t="shared" si="11"/>
        <v>6.8869006183707349</v>
      </c>
      <c r="I25" s="91">
        <f t="shared" si="11"/>
        <v>91.225987204879857</v>
      </c>
      <c r="J25" s="91">
        <f t="shared" si="11"/>
        <v>0</v>
      </c>
      <c r="K25" s="91">
        <f t="shared" si="11"/>
        <v>0.99687019094627649</v>
      </c>
      <c r="L25" s="91">
        <f t="shared" si="11"/>
        <v>0</v>
      </c>
      <c r="M25" s="91">
        <f t="shared" si="11"/>
        <v>0.39337121740411674</v>
      </c>
      <c r="N25" s="91">
        <f t="shared" si="11"/>
        <v>3.8658219404976166</v>
      </c>
      <c r="O25" s="91">
        <f t="shared" si="11"/>
        <v>5.5639343741180403</v>
      </c>
      <c r="P25" s="91">
        <f t="shared" si="11"/>
        <v>10.81999772296605</v>
      </c>
      <c r="Q25" s="91">
        <f t="shared" si="11"/>
        <v>81.541094415544919</v>
      </c>
      <c r="R25" s="91">
        <f t="shared" si="11"/>
        <v>1699.0687490090595</v>
      </c>
      <c r="S25" s="91">
        <f t="shared" si="11"/>
        <v>1791.4092061672575</v>
      </c>
      <c r="T25" s="91">
        <f t="shared" si="11"/>
        <v>3572.0190495918623</v>
      </c>
      <c r="U25" s="91">
        <f t="shared" si="11"/>
        <v>1.0563482865888147</v>
      </c>
      <c r="V25" s="91">
        <f t="shared" si="11"/>
        <v>0</v>
      </c>
      <c r="W25" s="91">
        <f t="shared" si="11"/>
        <v>5.9029548956118304E-2</v>
      </c>
      <c r="X25" s="91">
        <f t="shared" si="11"/>
        <v>0.8214631928549968</v>
      </c>
      <c r="Y25" s="91">
        <f t="shared" si="11"/>
        <v>0</v>
      </c>
      <c r="Z25" s="91">
        <f t="shared" si="11"/>
        <v>1.9368410283999298</v>
      </c>
      <c r="AA25" s="91">
        <f t="shared" si="11"/>
        <v>0</v>
      </c>
      <c r="AB25" s="91">
        <f t="shared" si="11"/>
        <v>0</v>
      </c>
      <c r="AC25" s="91">
        <f t="shared" si="11"/>
        <v>0.2260546125167035</v>
      </c>
      <c r="AD25" s="91">
        <f t="shared" si="11"/>
        <v>0</v>
      </c>
      <c r="AE25" s="91">
        <f t="shared" si="11"/>
        <v>0.13962766049267375</v>
      </c>
      <c r="AF25" s="91">
        <f t="shared" si="11"/>
        <v>1.1854491943885268</v>
      </c>
      <c r="AG25" s="91">
        <f t="shared" si="11"/>
        <v>1.551131467397904</v>
      </c>
      <c r="AH25" s="91">
        <f t="shared" si="11"/>
        <v>3677.553007015506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>
        <v>3.5726678003491181</v>
      </c>
      <c r="E26" s="57"/>
      <c r="F26" s="57"/>
      <c r="G26" s="58">
        <f t="shared" si="1"/>
        <v>3.5726678003491181</v>
      </c>
      <c r="H26" s="57">
        <v>3.7226372720539615E-2</v>
      </c>
      <c r="I26" s="59">
        <f t="shared" si="2"/>
        <v>3.6098941730696579</v>
      </c>
      <c r="J26" s="57"/>
      <c r="K26" s="57">
        <v>4.2548211819476949</v>
      </c>
      <c r="L26" s="57"/>
      <c r="M26" s="57"/>
      <c r="N26" s="57">
        <v>8.903505951877326E-3</v>
      </c>
      <c r="O26" s="57">
        <v>1.3516124147958757</v>
      </c>
      <c r="P26" s="59">
        <f t="shared" si="3"/>
        <v>5.6153371026954471</v>
      </c>
      <c r="Q26" s="57">
        <v>0.19640225279106005</v>
      </c>
      <c r="R26" s="57">
        <v>0.17839603562722675</v>
      </c>
      <c r="S26" s="57">
        <v>0.44078890396937898</v>
      </c>
      <c r="T26" s="59">
        <f t="shared" si="4"/>
        <v>0.81558719238766575</v>
      </c>
      <c r="U26" s="57">
        <v>1378.636200713446</v>
      </c>
      <c r="V26" s="57"/>
      <c r="W26" s="57">
        <v>0.90095900086195724</v>
      </c>
      <c r="X26" s="57">
        <v>32.372000978533116</v>
      </c>
      <c r="Y26" s="57"/>
      <c r="Z26" s="59">
        <f t="shared" si="5"/>
        <v>1411.9091606928412</v>
      </c>
      <c r="AA26" s="57"/>
      <c r="AB26" s="57"/>
      <c r="AC26" s="57">
        <v>2.0778855705644771E-2</v>
      </c>
      <c r="AD26" s="57"/>
      <c r="AE26" s="57">
        <v>0.9846643510090245</v>
      </c>
      <c r="AF26" s="57">
        <v>0.42639074080204498</v>
      </c>
      <c r="AG26" s="59">
        <f t="shared" si="6"/>
        <v>1.4318339475167141</v>
      </c>
      <c r="AH26" s="58">
        <f t="shared" si="0"/>
        <v>1423.3818131085109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12.612957710557897</v>
      </c>
      <c r="W27" s="57"/>
      <c r="X27" s="57"/>
      <c r="Y27" s="57"/>
      <c r="Z27" s="59">
        <f t="shared" si="5"/>
        <v>12.612957710557897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12.612957710557897</v>
      </c>
      <c r="AI27" s="2"/>
      <c r="AJ27" s="2"/>
    </row>
    <row r="28" spans="1:36" x14ac:dyDescent="0.25">
      <c r="A28" s="133"/>
      <c r="B28" s="169"/>
      <c r="C28" s="33" t="s">
        <v>27</v>
      </c>
      <c r="D28" s="57">
        <v>0.76909092644719146</v>
      </c>
      <c r="E28" s="57"/>
      <c r="F28" s="57"/>
      <c r="G28" s="58">
        <f t="shared" si="1"/>
        <v>0.76909092644719146</v>
      </c>
      <c r="H28" s="57"/>
      <c r="I28" s="59">
        <f t="shared" si="2"/>
        <v>0.76909092644719146</v>
      </c>
      <c r="J28" s="57"/>
      <c r="K28" s="57"/>
      <c r="L28" s="57"/>
      <c r="M28" s="57"/>
      <c r="N28" s="57">
        <v>2.3669558743868745E-2</v>
      </c>
      <c r="O28" s="57">
        <v>0.31437743475464563</v>
      </c>
      <c r="P28" s="59">
        <f t="shared" si="3"/>
        <v>0.33804699349851436</v>
      </c>
      <c r="Q28" s="57"/>
      <c r="R28" s="57"/>
      <c r="S28" s="57"/>
      <c r="T28" s="59">
        <f t="shared" si="4"/>
        <v>0</v>
      </c>
      <c r="U28" s="57"/>
      <c r="V28" s="57"/>
      <c r="W28" s="57">
        <v>13.004953925246399</v>
      </c>
      <c r="X28" s="57">
        <v>0.71713919383627722</v>
      </c>
      <c r="Y28" s="57"/>
      <c r="Z28" s="59">
        <f t="shared" si="5"/>
        <v>13.722093119082675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14.829231039028381</v>
      </c>
      <c r="AI28" s="2"/>
      <c r="AJ28" s="2"/>
    </row>
    <row r="29" spans="1:36" x14ac:dyDescent="0.25">
      <c r="A29" s="133"/>
      <c r="B29" s="169"/>
      <c r="C29" s="33" t="s">
        <v>28</v>
      </c>
      <c r="D29" s="57">
        <v>6.0083115198131987</v>
      </c>
      <c r="E29" s="57"/>
      <c r="F29" s="57">
        <v>1.2148275620087965</v>
      </c>
      <c r="G29" s="58">
        <f t="shared" si="1"/>
        <v>7.2231390818219952</v>
      </c>
      <c r="H29" s="57">
        <v>0.62260767079723711</v>
      </c>
      <c r="I29" s="59">
        <f t="shared" si="2"/>
        <v>7.8457467526192319</v>
      </c>
      <c r="J29" s="57"/>
      <c r="K29" s="57">
        <v>0.58768448414634211</v>
      </c>
      <c r="L29" s="57"/>
      <c r="M29" s="57"/>
      <c r="N29" s="57">
        <v>0.34494203084059272</v>
      </c>
      <c r="O29" s="57">
        <v>1.8669362834148486</v>
      </c>
      <c r="P29" s="59">
        <f t="shared" si="3"/>
        <v>2.7995627984017837</v>
      </c>
      <c r="Q29" s="57">
        <v>0.20741678521907927</v>
      </c>
      <c r="R29" s="57">
        <v>2.2428441559520503E-2</v>
      </c>
      <c r="S29" s="57">
        <v>1.1947581441859514</v>
      </c>
      <c r="T29" s="59">
        <f t="shared" si="4"/>
        <v>1.4246033709645511</v>
      </c>
      <c r="U29" s="57">
        <v>19.26769057972416</v>
      </c>
      <c r="V29" s="57"/>
      <c r="W29" s="57">
        <v>2.4048397835337827</v>
      </c>
      <c r="X29" s="57">
        <v>35.561570243141134</v>
      </c>
      <c r="Y29" s="57"/>
      <c r="Z29" s="59">
        <f t="shared" si="5"/>
        <v>57.234100606399075</v>
      </c>
      <c r="AA29" s="57"/>
      <c r="AB29" s="57"/>
      <c r="AC29" s="57">
        <v>0.16321293634239262</v>
      </c>
      <c r="AD29" s="57"/>
      <c r="AE29" s="57">
        <v>0.42879634178626463</v>
      </c>
      <c r="AF29" s="57">
        <v>0.54842625261986755</v>
      </c>
      <c r="AG29" s="59">
        <f t="shared" si="6"/>
        <v>1.1404355307485248</v>
      </c>
      <c r="AH29" s="58">
        <f t="shared" si="0"/>
        <v>70.444449059133177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10.350070246609508</v>
      </c>
      <c r="E31" s="92">
        <f t="shared" ref="E31:AH31" si="12">SUM(E26:E30)</f>
        <v>0</v>
      </c>
      <c r="F31" s="92">
        <f t="shared" si="12"/>
        <v>1.2148275620087965</v>
      </c>
      <c r="G31" s="92">
        <f t="shared" si="12"/>
        <v>11.564897808618305</v>
      </c>
      <c r="H31" s="92">
        <f t="shared" si="12"/>
        <v>0.65983404351777675</v>
      </c>
      <c r="I31" s="92">
        <f t="shared" si="12"/>
        <v>12.224731852136081</v>
      </c>
      <c r="J31" s="92">
        <f t="shared" si="12"/>
        <v>0</v>
      </c>
      <c r="K31" s="92">
        <f t="shared" si="12"/>
        <v>4.8425056660940369</v>
      </c>
      <c r="L31" s="92">
        <f t="shared" si="12"/>
        <v>0</v>
      </c>
      <c r="M31" s="92">
        <f t="shared" si="12"/>
        <v>0</v>
      </c>
      <c r="N31" s="92">
        <f t="shared" si="12"/>
        <v>0.37751509553633877</v>
      </c>
      <c r="O31" s="92">
        <f t="shared" si="12"/>
        <v>3.5329261329653701</v>
      </c>
      <c r="P31" s="92">
        <f t="shared" si="12"/>
        <v>8.7529468945957447</v>
      </c>
      <c r="Q31" s="92">
        <f t="shared" si="12"/>
        <v>0.4038190380101393</v>
      </c>
      <c r="R31" s="92">
        <f t="shared" si="12"/>
        <v>0.20082447718674726</v>
      </c>
      <c r="S31" s="92">
        <f t="shared" si="12"/>
        <v>1.6355470481553303</v>
      </c>
      <c r="T31" s="92">
        <f t="shared" si="12"/>
        <v>2.240190563352217</v>
      </c>
      <c r="U31" s="92">
        <f t="shared" si="12"/>
        <v>1397.9038912931701</v>
      </c>
      <c r="V31" s="92">
        <f t="shared" si="12"/>
        <v>12.612957710557897</v>
      </c>
      <c r="W31" s="92">
        <f t="shared" si="12"/>
        <v>16.310752709642138</v>
      </c>
      <c r="X31" s="92">
        <f t="shared" si="12"/>
        <v>68.650710415510531</v>
      </c>
      <c r="Y31" s="92">
        <f t="shared" si="12"/>
        <v>0</v>
      </c>
      <c r="Z31" s="92">
        <f t="shared" si="12"/>
        <v>1495.4783121288808</v>
      </c>
      <c r="AA31" s="92">
        <f t="shared" si="12"/>
        <v>0</v>
      </c>
      <c r="AB31" s="92">
        <f t="shared" si="12"/>
        <v>0</v>
      </c>
      <c r="AC31" s="92">
        <f t="shared" si="12"/>
        <v>0.18399179204803739</v>
      </c>
      <c r="AD31" s="92">
        <f t="shared" si="12"/>
        <v>0</v>
      </c>
      <c r="AE31" s="92">
        <f t="shared" si="12"/>
        <v>1.4134606927952891</v>
      </c>
      <c r="AF31" s="92">
        <f t="shared" si="12"/>
        <v>0.97481699342191253</v>
      </c>
      <c r="AG31" s="92">
        <f t="shared" si="12"/>
        <v>2.5722694782652389</v>
      </c>
      <c r="AH31" s="92">
        <f t="shared" si="12"/>
        <v>1521.2684509172302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>
        <v>9.2347120213488482E-2</v>
      </c>
      <c r="S32" s="57"/>
      <c r="T32" s="59">
        <f t="shared" si="4"/>
        <v>9.2347120213488482E-2</v>
      </c>
      <c r="U32" s="57"/>
      <c r="V32" s="57"/>
      <c r="W32" s="57"/>
      <c r="X32" s="57">
        <v>1.8997154460079282E-2</v>
      </c>
      <c r="Y32" s="57"/>
      <c r="Z32" s="59">
        <f t="shared" si="5"/>
        <v>1.8997154460079282E-2</v>
      </c>
      <c r="AA32" s="57">
        <v>2.0248700813920033E-2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0.1315929754874878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>
        <v>31.78041646124316</v>
      </c>
      <c r="E34" s="57"/>
      <c r="F34" s="57">
        <v>1.6240814042963665</v>
      </c>
      <c r="G34" s="58">
        <f t="shared" si="1"/>
        <v>33.404497865539525</v>
      </c>
      <c r="H34" s="57">
        <v>1.5602578509442344</v>
      </c>
      <c r="I34" s="59">
        <f t="shared" si="2"/>
        <v>34.964755716483758</v>
      </c>
      <c r="J34" s="57"/>
      <c r="K34" s="57"/>
      <c r="L34" s="57"/>
      <c r="M34" s="57">
        <v>0.60465453879427344</v>
      </c>
      <c r="N34" s="57">
        <v>0.25259572317425505</v>
      </c>
      <c r="O34" s="57">
        <v>7.1854324841997537</v>
      </c>
      <c r="P34" s="59">
        <f t="shared" si="3"/>
        <v>8.0426827461682819</v>
      </c>
      <c r="Q34" s="57"/>
      <c r="R34" s="57">
        <v>6.8924858054867449E-2</v>
      </c>
      <c r="S34" s="57">
        <v>1.6083859739721971</v>
      </c>
      <c r="T34" s="59">
        <f t="shared" si="4"/>
        <v>1.6773108320270644</v>
      </c>
      <c r="U34" s="57">
        <v>0.31297366607850391</v>
      </c>
      <c r="V34" s="57"/>
      <c r="W34" s="57">
        <v>0.3268430236183647</v>
      </c>
      <c r="X34" s="57"/>
      <c r="Y34" s="57"/>
      <c r="Z34" s="59">
        <f t="shared" si="5"/>
        <v>0.63981668969686867</v>
      </c>
      <c r="AA34" s="57"/>
      <c r="AB34" s="57"/>
      <c r="AC34" s="57">
        <v>28.411233546573413</v>
      </c>
      <c r="AD34" s="57"/>
      <c r="AE34" s="57">
        <v>13.179221587380411</v>
      </c>
      <c r="AF34" s="57">
        <v>27.697697396835839</v>
      </c>
      <c r="AG34" s="59">
        <f t="shared" si="6"/>
        <v>69.28815253078966</v>
      </c>
      <c r="AH34" s="58">
        <f t="shared" si="0"/>
        <v>114.61271851516562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>
        <v>21.050778508983296</v>
      </c>
      <c r="E36" s="57"/>
      <c r="F36" s="57">
        <v>0.14883634749180877</v>
      </c>
      <c r="G36" s="58">
        <f t="shared" si="1"/>
        <v>21.199614856475105</v>
      </c>
      <c r="H36" s="57">
        <v>0.25569942260843354</v>
      </c>
      <c r="I36" s="59">
        <f t="shared" si="2"/>
        <v>21.455314279083538</v>
      </c>
      <c r="J36" s="57"/>
      <c r="K36" s="57">
        <v>2.4449047059443327E-2</v>
      </c>
      <c r="L36" s="57"/>
      <c r="M36" s="57"/>
      <c r="N36" s="57">
        <v>13.211076524587121</v>
      </c>
      <c r="O36" s="57">
        <v>9.116398787480799</v>
      </c>
      <c r="P36" s="59">
        <f t="shared" si="3"/>
        <v>22.351924359127363</v>
      </c>
      <c r="Q36" s="57">
        <v>0.51881364261995511</v>
      </c>
      <c r="R36" s="57">
        <v>4.4276476586911667E-2</v>
      </c>
      <c r="S36" s="57">
        <v>0.16443320070038303</v>
      </c>
      <c r="T36" s="59">
        <f t="shared" si="4"/>
        <v>0.72752331990724983</v>
      </c>
      <c r="U36" s="57">
        <v>1.0157922166784368</v>
      </c>
      <c r="V36" s="57"/>
      <c r="W36" s="57"/>
      <c r="X36" s="57">
        <v>0.42887609190772447</v>
      </c>
      <c r="Y36" s="57"/>
      <c r="Z36" s="59">
        <f t="shared" si="5"/>
        <v>1.4446683085861611</v>
      </c>
      <c r="AA36" s="57"/>
      <c r="AB36" s="57"/>
      <c r="AC36" s="57">
        <v>0.74893998992181465</v>
      </c>
      <c r="AD36" s="57"/>
      <c r="AE36" s="57">
        <v>684.4731509576975</v>
      </c>
      <c r="AF36" s="57">
        <v>0.73565543553188517</v>
      </c>
      <c r="AG36" s="59">
        <f t="shared" si="6"/>
        <v>685.95774638315117</v>
      </c>
      <c r="AH36" s="58">
        <f t="shared" si="0"/>
        <v>731.93717664985547</v>
      </c>
      <c r="AI36" s="2"/>
      <c r="AJ36" s="2"/>
    </row>
    <row r="37" spans="1:36" x14ac:dyDescent="0.25">
      <c r="A37" s="133"/>
      <c r="B37" s="172"/>
      <c r="C37" s="37" t="s">
        <v>36</v>
      </c>
      <c r="D37" s="57">
        <v>1.5773013493149408</v>
      </c>
      <c r="E37" s="57"/>
      <c r="F37" s="57">
        <v>2.9171060376561711E-2</v>
      </c>
      <c r="G37" s="58">
        <f t="shared" si="1"/>
        <v>1.6064724096915026</v>
      </c>
      <c r="H37" s="57"/>
      <c r="I37" s="59">
        <f t="shared" si="2"/>
        <v>1.6064724096915026</v>
      </c>
      <c r="J37" s="57"/>
      <c r="K37" s="57"/>
      <c r="L37" s="57"/>
      <c r="M37" s="57">
        <v>3.2880945819078404E-2</v>
      </c>
      <c r="N37" s="57"/>
      <c r="O37" s="57">
        <v>0.28574185493476673</v>
      </c>
      <c r="P37" s="59">
        <f t="shared" si="3"/>
        <v>0.31862280075384514</v>
      </c>
      <c r="Q37" s="57"/>
      <c r="R37" s="57">
        <v>0.1209208414698619</v>
      </c>
      <c r="S37" s="57">
        <v>0.59465650625590927</v>
      </c>
      <c r="T37" s="59">
        <f t="shared" si="4"/>
        <v>0.7155773477257712</v>
      </c>
      <c r="U37" s="57">
        <v>0.23251756216018699</v>
      </c>
      <c r="V37" s="57"/>
      <c r="W37" s="57"/>
      <c r="X37" s="57"/>
      <c r="Y37" s="57"/>
      <c r="Z37" s="59">
        <f t="shared" si="5"/>
        <v>0.23251756216018699</v>
      </c>
      <c r="AA37" s="57"/>
      <c r="AB37" s="57"/>
      <c r="AC37" s="57">
        <v>0.79071974962392422</v>
      </c>
      <c r="AD37" s="57"/>
      <c r="AE37" s="57"/>
      <c r="AF37" s="57">
        <v>79.990044223759199</v>
      </c>
      <c r="AG37" s="59">
        <f t="shared" si="6"/>
        <v>80.780763973383117</v>
      </c>
      <c r="AH37" s="58">
        <f t="shared" si="0"/>
        <v>83.653954093714418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54.408496319541399</v>
      </c>
      <c r="E38" s="93">
        <f t="shared" ref="E38:P38" si="13">SUM(E34:E37)</f>
        <v>0</v>
      </c>
      <c r="F38" s="93">
        <f t="shared" si="13"/>
        <v>1.8020888121647372</v>
      </c>
      <c r="G38" s="93">
        <f t="shared" si="13"/>
        <v>56.210585131706139</v>
      </c>
      <c r="H38" s="93">
        <f t="shared" si="13"/>
        <v>1.8159572735526679</v>
      </c>
      <c r="I38" s="93">
        <f t="shared" si="13"/>
        <v>58.026542405258802</v>
      </c>
      <c r="J38" s="93">
        <f t="shared" si="13"/>
        <v>0</v>
      </c>
      <c r="K38" s="93">
        <f t="shared" si="13"/>
        <v>2.4449047059443327E-2</v>
      </c>
      <c r="L38" s="93">
        <f t="shared" si="13"/>
        <v>0</v>
      </c>
      <c r="M38" s="93">
        <f t="shared" si="13"/>
        <v>0.63753548461335185</v>
      </c>
      <c r="N38" s="93">
        <f t="shared" si="13"/>
        <v>13.463672247761377</v>
      </c>
      <c r="O38" s="93">
        <f t="shared" si="13"/>
        <v>16.587573126615318</v>
      </c>
      <c r="P38" s="93">
        <f t="shared" si="13"/>
        <v>30.713229906049492</v>
      </c>
      <c r="Q38" s="93">
        <f>SUM(Q34:Q37)</f>
        <v>0.51881364261995511</v>
      </c>
      <c r="R38" s="93">
        <f t="shared" ref="R38:AH38" si="14">SUM(R34:R37)</f>
        <v>0.23412217611164102</v>
      </c>
      <c r="S38" s="93">
        <f t="shared" si="14"/>
        <v>2.3674756809284894</v>
      </c>
      <c r="T38" s="93">
        <f t="shared" si="14"/>
        <v>3.1204114996600856</v>
      </c>
      <c r="U38" s="93">
        <f t="shared" si="14"/>
        <v>1.5612834449171276</v>
      </c>
      <c r="V38" s="93">
        <f t="shared" si="14"/>
        <v>0</v>
      </c>
      <c r="W38" s="93">
        <f t="shared" si="14"/>
        <v>0.3268430236183647</v>
      </c>
      <c r="X38" s="93">
        <f t="shared" si="14"/>
        <v>0.42887609190772447</v>
      </c>
      <c r="Y38" s="93">
        <f t="shared" si="14"/>
        <v>0</v>
      </c>
      <c r="Z38" s="93">
        <f t="shared" si="14"/>
        <v>2.3170025604432167</v>
      </c>
      <c r="AA38" s="93">
        <f t="shared" si="14"/>
        <v>0</v>
      </c>
      <c r="AB38" s="93">
        <f t="shared" si="14"/>
        <v>0</v>
      </c>
      <c r="AC38" s="93">
        <f t="shared" si="14"/>
        <v>29.950893286119154</v>
      </c>
      <c r="AD38" s="93">
        <f t="shared" si="14"/>
        <v>0</v>
      </c>
      <c r="AE38" s="93">
        <f t="shared" si="14"/>
        <v>697.65237254507792</v>
      </c>
      <c r="AF38" s="93">
        <f t="shared" si="14"/>
        <v>108.42339705612693</v>
      </c>
      <c r="AG38" s="93">
        <f t="shared" si="14"/>
        <v>836.02666288732405</v>
      </c>
      <c r="AH38" s="98">
        <f t="shared" si="14"/>
        <v>930.20384925873554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43078.472927835173</v>
      </c>
      <c r="E39" s="61"/>
      <c r="F39" s="61">
        <v>470.44968193338087</v>
      </c>
      <c r="G39" s="58">
        <f t="shared" si="1"/>
        <v>43548.922609768553</v>
      </c>
      <c r="H39" s="61">
        <v>92.800729661857872</v>
      </c>
      <c r="I39" s="59">
        <f t="shared" si="2"/>
        <v>43641.723339430413</v>
      </c>
      <c r="J39" s="61"/>
      <c r="K39" s="61">
        <v>22.617034538469692</v>
      </c>
      <c r="L39" s="61"/>
      <c r="M39" s="61">
        <v>19.638668772883879</v>
      </c>
      <c r="N39" s="61">
        <v>111.80523271810719</v>
      </c>
      <c r="O39" s="61">
        <v>187.68076803690116</v>
      </c>
      <c r="P39" s="59">
        <f t="shared" si="3"/>
        <v>341.74170406636193</v>
      </c>
      <c r="Q39" s="61">
        <v>143.90256690539968</v>
      </c>
      <c r="R39" s="61">
        <v>1788.9812964092041</v>
      </c>
      <c r="S39" s="61">
        <v>2025.1085501736222</v>
      </c>
      <c r="T39" s="59">
        <f t="shared" si="4"/>
        <v>3957.9924134882258</v>
      </c>
      <c r="U39" s="61">
        <v>1430.7899331831884</v>
      </c>
      <c r="V39" s="61">
        <v>13.730582316542675</v>
      </c>
      <c r="W39" s="61">
        <v>18.167501966707807</v>
      </c>
      <c r="X39" s="61">
        <v>76.529369489953467</v>
      </c>
      <c r="Y39" s="61">
        <v>2.1036609692539815E-2</v>
      </c>
      <c r="Z39" s="59">
        <f t="shared" si="5"/>
        <v>1539.238423566085</v>
      </c>
      <c r="AA39" s="61">
        <v>2.0248700813920033E-2</v>
      </c>
      <c r="AB39" s="61"/>
      <c r="AC39" s="61">
        <v>41.077157274821921</v>
      </c>
      <c r="AD39" s="61"/>
      <c r="AE39" s="61">
        <v>725.18878697837283</v>
      </c>
      <c r="AF39" s="61">
        <v>115.01792462601246</v>
      </c>
      <c r="AG39" s="59">
        <f t="shared" si="6"/>
        <v>881.28386887920726</v>
      </c>
      <c r="AH39" s="58">
        <f t="shared" si="0"/>
        <v>50361.999998131105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6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6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6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6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FF00"/>
  </sheetPr>
  <dimension ref="A1:AI43"/>
  <sheetViews>
    <sheetView showZeros="0" view="pageLayout" topLeftCell="E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" style="1" customWidth="1"/>
    <col min="2" max="2" width="21.7109375" style="1" customWidth="1"/>
    <col min="3" max="3" width="28.28515625" style="1" customWidth="1"/>
    <col min="4" max="4" width="6.85546875" style="1" customWidth="1"/>
    <col min="5" max="5" width="6.7109375" style="1" customWidth="1"/>
    <col min="6" max="6" width="6.85546875" style="1" customWidth="1"/>
    <col min="7" max="8" width="7" style="1" customWidth="1"/>
    <col min="9" max="9" width="9.42578125" style="1" customWidth="1"/>
    <col min="10" max="10" width="6.85546875" style="1" customWidth="1"/>
    <col min="11" max="11" width="6.570312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6.85546875" style="1" customWidth="1"/>
    <col min="16" max="16" width="9" style="1" customWidth="1"/>
    <col min="17" max="18" width="6.7109375" style="1" customWidth="1"/>
    <col min="19" max="19" width="6.42578125" style="1" customWidth="1"/>
    <col min="20" max="20" width="9.140625" style="1" customWidth="1"/>
    <col min="21" max="21" width="7.28515625" style="1" customWidth="1"/>
    <col min="22" max="22" width="7.140625" style="1" customWidth="1"/>
    <col min="23" max="23" width="7.28515625" style="1" bestFit="1" customWidth="1"/>
    <col min="24" max="24" width="6.85546875" style="1" customWidth="1"/>
    <col min="25" max="25" width="7" style="1" customWidth="1"/>
    <col min="26" max="26" width="11.140625" style="1" customWidth="1"/>
    <col min="27" max="27" width="10" style="1" customWidth="1"/>
    <col min="28" max="28" width="10.140625" style="1" customWidth="1"/>
    <col min="29" max="29" width="7.42578125" style="1" customWidth="1"/>
    <col min="30" max="30" width="7.28515625" style="1" customWidth="1"/>
    <col min="31" max="31" width="7.140625" style="1" customWidth="1"/>
    <col min="32" max="32" width="7.42578125" style="1" customWidth="1"/>
    <col min="33" max="33" width="10.8554687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60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60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111147.55464083409</v>
      </c>
      <c r="E9" s="57"/>
      <c r="F9" s="57">
        <v>5.642120850611545</v>
      </c>
      <c r="G9" s="58">
        <f>SUM(D9:F9)</f>
        <v>111153.1967616847</v>
      </c>
      <c r="H9" s="57">
        <v>42575.863841549624</v>
      </c>
      <c r="I9" s="59">
        <f>SUM(G9:H9)</f>
        <v>153729.06060323433</v>
      </c>
      <c r="J9" s="57"/>
      <c r="K9" s="57"/>
      <c r="L9" s="57"/>
      <c r="M9" s="57"/>
      <c r="N9" s="57"/>
      <c r="O9" s="57"/>
      <c r="P9" s="59">
        <f>SUM(J9:O9)</f>
        <v>0</v>
      </c>
      <c r="Q9" s="57">
        <v>1.8508939647831499</v>
      </c>
      <c r="R9" s="57">
        <v>6.6405387539723364</v>
      </c>
      <c r="S9" s="57">
        <v>22.044601617864551</v>
      </c>
      <c r="T9" s="59">
        <f>SUM(Q9:S9)</f>
        <v>30.536034336620038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>
        <v>10.627621849286335</v>
      </c>
      <c r="AG9" s="59">
        <f>SUM(AC9:AF9)</f>
        <v>10.627621849286335</v>
      </c>
      <c r="AH9" s="58">
        <f t="shared" ref="AH9:AH39" si="0">AG9+AB9+AA9+Z9+T9+P9+I9</f>
        <v>153770.22425942024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/>
      <c r="E11" s="57"/>
      <c r="F11" s="57">
        <v>116.75367757898857</v>
      </c>
      <c r="G11" s="58">
        <f t="shared" si="1"/>
        <v>116.75367757898857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7421.5986573514901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111147.55464083409</v>
      </c>
      <c r="E12" s="87">
        <f t="shared" ref="E12:AH12" si="7">SUM(E9:E11)</f>
        <v>0</v>
      </c>
      <c r="F12" s="87">
        <f t="shared" si="7"/>
        <v>122.39579842960012</v>
      </c>
      <c r="G12" s="87">
        <f t="shared" si="7"/>
        <v>111269.95043926369</v>
      </c>
      <c r="H12" s="87">
        <f t="shared" si="7"/>
        <v>42575.863841549624</v>
      </c>
      <c r="I12" s="87">
        <f t="shared" si="7"/>
        <v>161150.65926058582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1.8508939647831499</v>
      </c>
      <c r="R12" s="87">
        <f t="shared" si="7"/>
        <v>6.6405387539723364</v>
      </c>
      <c r="S12" s="87">
        <f t="shared" si="7"/>
        <v>22.044601617864551</v>
      </c>
      <c r="T12" s="87">
        <f t="shared" si="7"/>
        <v>30.536034336620038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10.627621849286335</v>
      </c>
      <c r="AG12" s="87">
        <f t="shared" si="7"/>
        <v>10.627621849286335</v>
      </c>
      <c r="AH12" s="87">
        <f t="shared" si="7"/>
        <v>161191.82291677172</v>
      </c>
      <c r="AI12" s="2"/>
    </row>
    <row r="13" spans="1:35" x14ac:dyDescent="0.25">
      <c r="A13" s="133"/>
      <c r="B13" s="160"/>
      <c r="C13" s="26" t="s">
        <v>14</v>
      </c>
      <c r="D13" s="57">
        <v>12949.038320930791</v>
      </c>
      <c r="E13" s="57"/>
      <c r="F13" s="57">
        <v>0.1229088872148589</v>
      </c>
      <c r="G13" s="58">
        <f t="shared" si="1"/>
        <v>12949.161229818006</v>
      </c>
      <c r="H13" s="57">
        <v>65723.604262680019</v>
      </c>
      <c r="I13" s="59">
        <f t="shared" si="2"/>
        <v>78672.765492498031</v>
      </c>
      <c r="J13" s="57"/>
      <c r="K13" s="57"/>
      <c r="L13" s="57"/>
      <c r="M13" s="57"/>
      <c r="N13" s="57"/>
      <c r="O13" s="57"/>
      <c r="P13" s="59">
        <f t="shared" si="3"/>
        <v>0</v>
      </c>
      <c r="Q13" s="57">
        <v>1.8641379828854963</v>
      </c>
      <c r="R13" s="57">
        <v>8.9220351063527179</v>
      </c>
      <c r="S13" s="57">
        <v>28.050346434079742</v>
      </c>
      <c r="T13" s="59">
        <f t="shared" si="4"/>
        <v>38.836519523317961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>
        <v>1.1763004992265741E-2</v>
      </c>
      <c r="AF13" s="57">
        <v>2.9742913108137565</v>
      </c>
      <c r="AG13" s="59">
        <f t="shared" si="6"/>
        <v>2.9860543158060224</v>
      </c>
      <c r="AH13" s="58">
        <f t="shared" si="0"/>
        <v>78714.58806633715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124096.59296176488</v>
      </c>
      <c r="E14" s="87">
        <f t="shared" ref="E14:AH14" si="8">E12+E13</f>
        <v>0</v>
      </c>
      <c r="F14" s="87">
        <f t="shared" si="8"/>
        <v>122.51870731681498</v>
      </c>
      <c r="G14" s="87">
        <f t="shared" si="8"/>
        <v>124219.1116690817</v>
      </c>
      <c r="H14" s="87">
        <f t="shared" si="8"/>
        <v>108299.46810422964</v>
      </c>
      <c r="I14" s="87">
        <f t="shared" si="8"/>
        <v>239823.42475308385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</v>
      </c>
      <c r="P14" s="87">
        <f t="shared" si="8"/>
        <v>0</v>
      </c>
      <c r="Q14" s="87">
        <f t="shared" si="8"/>
        <v>3.7150319476686464</v>
      </c>
      <c r="R14" s="87">
        <f t="shared" si="8"/>
        <v>15.562573860325054</v>
      </c>
      <c r="S14" s="87">
        <f t="shared" si="8"/>
        <v>50.094948051944293</v>
      </c>
      <c r="T14" s="87">
        <f t="shared" si="8"/>
        <v>69.372553859937995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1.1763004992265741E-2</v>
      </c>
      <c r="AF14" s="87">
        <f t="shared" si="8"/>
        <v>13.601913160100091</v>
      </c>
      <c r="AG14" s="87">
        <f t="shared" si="8"/>
        <v>13.613676165092357</v>
      </c>
      <c r="AH14" s="87">
        <f t="shared" si="8"/>
        <v>239906.41098310886</v>
      </c>
      <c r="AI14" s="2"/>
    </row>
    <row r="15" spans="1:35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4551.5165147127509</v>
      </c>
      <c r="K15" s="57"/>
      <c r="L15" s="57"/>
      <c r="M15" s="57"/>
      <c r="N15" s="57"/>
      <c r="O15" s="57"/>
      <c r="P15" s="59">
        <f t="shared" si="3"/>
        <v>4551.5165147127509</v>
      </c>
      <c r="Q15" s="57">
        <v>2.4204965385813191</v>
      </c>
      <c r="R15" s="57">
        <v>0.10059673494262622</v>
      </c>
      <c r="S15" s="57">
        <v>0.22191696835925342</v>
      </c>
      <c r="T15" s="59">
        <f t="shared" si="4"/>
        <v>2.7430102418831988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4554.2595249546339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1319.2549479687455</v>
      </c>
      <c r="L16" s="57"/>
      <c r="M16" s="57"/>
      <c r="N16" s="57"/>
      <c r="O16" s="57"/>
      <c r="P16" s="59">
        <f t="shared" si="3"/>
        <v>1319.2549479687455</v>
      </c>
      <c r="Q16" s="57">
        <v>2.1603269375435379E-2</v>
      </c>
      <c r="R16" s="57"/>
      <c r="S16" s="57">
        <v>0.23953406805641164</v>
      </c>
      <c r="T16" s="59">
        <f t="shared" si="4"/>
        <v>0.26113733743184703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>
        <v>0.15493182368441</v>
      </c>
      <c r="AG16" s="59">
        <f t="shared" si="6"/>
        <v>0.15493182368441</v>
      </c>
      <c r="AH16" s="58">
        <f t="shared" si="0"/>
        <v>1319.6710171298616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>
        <v>99.731609982945884</v>
      </c>
      <c r="M17" s="57"/>
      <c r="N17" s="57"/>
      <c r="O17" s="57"/>
      <c r="P17" s="59">
        <f t="shared" si="3"/>
        <v>99.731609982945884</v>
      </c>
      <c r="Q17" s="57"/>
      <c r="R17" s="57"/>
      <c r="S17" s="57">
        <v>0.26718435428837362</v>
      </c>
      <c r="T17" s="59">
        <f t="shared" si="4"/>
        <v>0.26718435428837362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99.998794337234258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>
        <v>797.883295484065</v>
      </c>
      <c r="N18" s="57"/>
      <c r="O18" s="57"/>
      <c r="P18" s="59">
        <f t="shared" si="3"/>
        <v>797.883295484065</v>
      </c>
      <c r="Q18" s="57"/>
      <c r="R18" s="57"/>
      <c r="S18" s="57">
        <v>4.4487939565908157</v>
      </c>
      <c r="T18" s="59">
        <f t="shared" si="4"/>
        <v>4.4487939565908157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802.33208944065586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23712.538625009893</v>
      </c>
      <c r="O19" s="57"/>
      <c r="P19" s="59">
        <f t="shared" si="3"/>
        <v>23712.538625009893</v>
      </c>
      <c r="Q19" s="57"/>
      <c r="R19" s="57"/>
      <c r="S19" s="57">
        <v>0.1654801050679498</v>
      </c>
      <c r="T19" s="59">
        <f t="shared" si="4"/>
        <v>0.1654801050679498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23712.704105114961</v>
      </c>
      <c r="AI19" s="2"/>
    </row>
    <row r="20" spans="1:35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34933.931036330003</v>
      </c>
      <c r="P20" s="59">
        <f t="shared" si="3"/>
        <v>34933.931036330003</v>
      </c>
      <c r="Q20" s="57">
        <v>4.9870625161376756</v>
      </c>
      <c r="R20" s="57"/>
      <c r="S20" s="57">
        <v>37.976365285316277</v>
      </c>
      <c r="T20" s="59">
        <f t="shared" si="4"/>
        <v>42.963427801453953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>
        <v>1.2204057795370509</v>
      </c>
      <c r="AG20" s="59">
        <f t="shared" si="6"/>
        <v>1.2204057795370509</v>
      </c>
      <c r="AH20" s="58">
        <f t="shared" si="0"/>
        <v>34978.114869910991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4551.5165147127509</v>
      </c>
      <c r="K21" s="88">
        <f t="shared" si="9"/>
        <v>1319.2549479687455</v>
      </c>
      <c r="L21" s="88">
        <f t="shared" si="9"/>
        <v>99.731609982945884</v>
      </c>
      <c r="M21" s="88">
        <f t="shared" si="9"/>
        <v>797.883295484065</v>
      </c>
      <c r="N21" s="88">
        <f t="shared" si="9"/>
        <v>23712.538625009893</v>
      </c>
      <c r="O21" s="88">
        <f t="shared" si="9"/>
        <v>34933.931036330003</v>
      </c>
      <c r="P21" s="88">
        <f t="shared" si="9"/>
        <v>65414.856029488401</v>
      </c>
      <c r="Q21" s="88">
        <f t="shared" si="9"/>
        <v>7.4291623240944302</v>
      </c>
      <c r="R21" s="88">
        <f t="shared" si="9"/>
        <v>0.10059673494262622</v>
      </c>
      <c r="S21" s="88">
        <f t="shared" si="9"/>
        <v>43.319274737679081</v>
      </c>
      <c r="T21" s="88">
        <f t="shared" si="9"/>
        <v>50.849033796716135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1.3753376032214608</v>
      </c>
      <c r="AG21" s="88">
        <f t="shared" si="10"/>
        <v>1.3753376032214608</v>
      </c>
      <c r="AH21" s="88">
        <f t="shared" si="10"/>
        <v>65467.080400888342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396.91063863254169</v>
      </c>
      <c r="R22" s="57"/>
      <c r="S22" s="57"/>
      <c r="T22" s="59">
        <f t="shared" si="4"/>
        <v>396.91063863254169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396.91063863254169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3275.6892687067766</v>
      </c>
      <c r="S23" s="57"/>
      <c r="T23" s="59">
        <f t="shared" si="4"/>
        <v>3275.6892687067766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3275.6892687067766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2147.9772975310393</v>
      </c>
      <c r="T24" s="59">
        <f t="shared" si="4"/>
        <v>2147.9772975310393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2147.9772975310393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396.91063863254169</v>
      </c>
      <c r="R25" s="91">
        <f t="shared" si="11"/>
        <v>3275.6892687067766</v>
      </c>
      <c r="S25" s="91">
        <f t="shared" si="11"/>
        <v>2147.9772975310393</v>
      </c>
      <c r="T25" s="91">
        <f t="shared" si="11"/>
        <v>5820.5772048703575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5820.5772048703575</v>
      </c>
      <c r="AI25" s="2"/>
    </row>
    <row r="26" spans="1:35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>
        <v>4.6238199462354482E-2</v>
      </c>
      <c r="R26" s="57"/>
      <c r="S26" s="57">
        <v>2.3917564123792544E-2</v>
      </c>
      <c r="T26" s="59">
        <f t="shared" si="4"/>
        <v>7.015576358614703E-2</v>
      </c>
      <c r="U26" s="57">
        <v>16885.638852822256</v>
      </c>
      <c r="V26" s="57"/>
      <c r="W26" s="57"/>
      <c r="X26" s="57">
        <v>332.38333830095581</v>
      </c>
      <c r="Y26" s="57"/>
      <c r="Z26" s="59">
        <f t="shared" si="5"/>
        <v>17218.022191123211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17218.092346886799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>
        <v>1.163938654810482</v>
      </c>
      <c r="V28" s="57"/>
      <c r="W28" s="57">
        <v>123.26813828042494</v>
      </c>
      <c r="X28" s="57">
        <v>10.076252632334286</v>
      </c>
      <c r="Y28" s="57"/>
      <c r="Z28" s="59">
        <f t="shared" si="5"/>
        <v>134.50832956756969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134.50832956756969</v>
      </c>
      <c r="AI28" s="2"/>
    </row>
    <row r="29" spans="1:35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>
        <v>1.0002691197571976</v>
      </c>
      <c r="T29" s="59">
        <f t="shared" si="4"/>
        <v>1.0002691197571976</v>
      </c>
      <c r="U29" s="57">
        <v>650.01627015331599</v>
      </c>
      <c r="V29" s="57"/>
      <c r="W29" s="57"/>
      <c r="X29" s="57">
        <v>10431.914130999357</v>
      </c>
      <c r="Y29" s="57"/>
      <c r="Z29" s="59">
        <f t="shared" si="5"/>
        <v>11081.930401152673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11082.93067027243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4.6238199462354482E-2</v>
      </c>
      <c r="R31" s="92">
        <f t="shared" si="12"/>
        <v>0</v>
      </c>
      <c r="S31" s="92">
        <f t="shared" si="12"/>
        <v>1.0241866838809901</v>
      </c>
      <c r="T31" s="92">
        <f t="shared" si="12"/>
        <v>1.0704248833433445</v>
      </c>
      <c r="U31" s="92">
        <f t="shared" si="12"/>
        <v>17536.819061630384</v>
      </c>
      <c r="V31" s="92">
        <f t="shared" si="12"/>
        <v>0</v>
      </c>
      <c r="W31" s="92">
        <f t="shared" si="12"/>
        <v>123.26813828042494</v>
      </c>
      <c r="X31" s="92">
        <f t="shared" si="12"/>
        <v>10774.373721932647</v>
      </c>
      <c r="Y31" s="92">
        <f t="shared" si="12"/>
        <v>0</v>
      </c>
      <c r="Z31" s="92">
        <f t="shared" si="12"/>
        <v>28434.460921843453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28435.531346726799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>
        <v>1.5403805170370617</v>
      </c>
      <c r="R32" s="57"/>
      <c r="S32" s="57">
        <v>4.3456171076656149</v>
      </c>
      <c r="T32" s="59">
        <f t="shared" si="4"/>
        <v>5.8859976247026768</v>
      </c>
      <c r="U32" s="57"/>
      <c r="V32" s="57"/>
      <c r="W32" s="57"/>
      <c r="X32" s="57"/>
      <c r="Y32" s="57"/>
      <c r="Z32" s="59">
        <f t="shared" si="5"/>
        <v>0</v>
      </c>
      <c r="AA32" s="57">
        <v>3302.8844794750557</v>
      </c>
      <c r="AB32" s="57"/>
      <c r="AC32" s="57"/>
      <c r="AD32" s="57"/>
      <c r="AE32" s="57"/>
      <c r="AF32" s="57">
        <v>0.32934382693402559</v>
      </c>
      <c r="AG32" s="59">
        <f t="shared" si="6"/>
        <v>0.32934382693402559</v>
      </c>
      <c r="AH32" s="58">
        <f t="shared" si="0"/>
        <v>3309.0998209266922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>
        <v>15.888498721229297</v>
      </c>
      <c r="E34" s="57"/>
      <c r="F34" s="57"/>
      <c r="G34" s="58">
        <f t="shared" si="1"/>
        <v>15.888498721229297</v>
      </c>
      <c r="H34" s="57">
        <v>0.88904395046501394</v>
      </c>
      <c r="I34" s="59">
        <f t="shared" si="2"/>
        <v>16.777542671694309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175.41100543435138</v>
      </c>
      <c r="AD34" s="57"/>
      <c r="AE34" s="57"/>
      <c r="AF34" s="57"/>
      <c r="AG34" s="59">
        <f t="shared" si="6"/>
        <v>175.41100543435138</v>
      </c>
      <c r="AH34" s="58">
        <f t="shared" si="0"/>
        <v>192.18854810604569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3283.739621036917</v>
      </c>
      <c r="AF36" s="57">
        <v>0.20751732177261939</v>
      </c>
      <c r="AG36" s="59">
        <f t="shared" si="6"/>
        <v>3283.9471383586897</v>
      </c>
      <c r="AH36" s="58">
        <f t="shared" si="0"/>
        <v>3283.9471383586897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>
        <v>4.3460423964401605E-2</v>
      </c>
      <c r="T37" s="59">
        <f t="shared" si="4"/>
        <v>4.3460423964401605E-2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3128.9660784143639</v>
      </c>
      <c r="AG37" s="59">
        <f t="shared" si="6"/>
        <v>3128.9660784143639</v>
      </c>
      <c r="AH37" s="58">
        <f t="shared" si="0"/>
        <v>3129.0095388383284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15.888498721229297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15.888498721229297</v>
      </c>
      <c r="H38" s="93">
        <f t="shared" si="13"/>
        <v>0.88904395046501394</v>
      </c>
      <c r="I38" s="93">
        <f t="shared" si="13"/>
        <v>16.777542671694309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4.3460423964401605E-2</v>
      </c>
      <c r="T38" s="93">
        <f t="shared" si="14"/>
        <v>4.3460423964401605E-2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175.41100543435138</v>
      </c>
      <c r="AD38" s="93">
        <f t="shared" si="14"/>
        <v>0</v>
      </c>
      <c r="AE38" s="93">
        <f t="shared" si="14"/>
        <v>3283.739621036917</v>
      </c>
      <c r="AF38" s="93">
        <f t="shared" si="14"/>
        <v>3129.1735957361366</v>
      </c>
      <c r="AG38" s="93">
        <f t="shared" si="14"/>
        <v>6588.324222207405</v>
      </c>
      <c r="AH38" s="98">
        <f t="shared" si="14"/>
        <v>6605.1452253030639</v>
      </c>
      <c r="AI38" s="2"/>
    </row>
    <row r="39" spans="1:35" x14ac:dyDescent="0.25">
      <c r="A39" s="133"/>
      <c r="B39" s="148" t="s">
        <v>37</v>
      </c>
      <c r="C39" s="149"/>
      <c r="D39" s="61">
        <v>124112.4814604861</v>
      </c>
      <c r="E39" s="61"/>
      <c r="F39" s="61">
        <v>122.51870731681498</v>
      </c>
      <c r="G39" s="58">
        <f t="shared" si="1"/>
        <v>124235.00016780292</v>
      </c>
      <c r="H39" s="61">
        <v>108300.3571481801</v>
      </c>
      <c r="I39" s="59">
        <f t="shared" si="2"/>
        <v>232535.35731598304</v>
      </c>
      <c r="J39" s="61">
        <v>4551.5165147127509</v>
      </c>
      <c r="K39" s="61">
        <v>1319.2549479687455</v>
      </c>
      <c r="L39" s="61">
        <v>99.731609982945884</v>
      </c>
      <c r="M39" s="61">
        <v>797.883295484065</v>
      </c>
      <c r="N39" s="61">
        <v>23712.538625009893</v>
      </c>
      <c r="O39" s="61">
        <v>34933.931036330003</v>
      </c>
      <c r="P39" s="59">
        <f t="shared" si="3"/>
        <v>65414.856029488401</v>
      </c>
      <c r="Q39" s="61">
        <v>409.64145162080422</v>
      </c>
      <c r="R39" s="61">
        <v>3291.3524393020439</v>
      </c>
      <c r="S39" s="61">
        <v>2246.8047845361734</v>
      </c>
      <c r="T39" s="59">
        <f t="shared" si="4"/>
        <v>5947.798675459022</v>
      </c>
      <c r="U39" s="61">
        <v>17536.819061630384</v>
      </c>
      <c r="V39" s="61"/>
      <c r="W39" s="61">
        <v>123.26813828042494</v>
      </c>
      <c r="X39" s="61">
        <v>10774.373721932647</v>
      </c>
      <c r="Y39" s="61"/>
      <c r="Z39" s="59">
        <f t="shared" si="5"/>
        <v>28434.460921843456</v>
      </c>
      <c r="AA39" s="61">
        <v>3302.8844794750557</v>
      </c>
      <c r="AB39" s="61"/>
      <c r="AC39" s="61">
        <v>175.41100543435138</v>
      </c>
      <c r="AD39" s="61"/>
      <c r="AE39" s="61">
        <v>3283.7513840419092</v>
      </c>
      <c r="AF39" s="61">
        <v>3144.4801903263919</v>
      </c>
      <c r="AG39" s="59">
        <f t="shared" si="6"/>
        <v>6603.6425798026521</v>
      </c>
      <c r="AH39" s="58">
        <f t="shared" si="0"/>
        <v>342239.00000205165</v>
      </c>
      <c r="AI39" s="2"/>
    </row>
    <row r="40" spans="1:35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</sheetData>
  <mergeCells count="20">
    <mergeCell ref="A3:T3"/>
    <mergeCell ref="U3:AH3"/>
    <mergeCell ref="U6:AH6"/>
    <mergeCell ref="U4:AH5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FF00"/>
  </sheetPr>
  <dimension ref="A1:AI43"/>
  <sheetViews>
    <sheetView showZeros="0" view="pageLayout" topLeftCell="F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.28515625" style="1" customWidth="1"/>
    <col min="2" max="2" width="21.28515625" style="1" customWidth="1"/>
    <col min="3" max="3" width="29" style="1" customWidth="1"/>
    <col min="4" max="4" width="7" style="1" customWidth="1"/>
    <col min="5" max="5" width="6.85546875" style="1" customWidth="1"/>
    <col min="6" max="6" width="6.7109375" style="1" customWidth="1"/>
    <col min="7" max="7" width="6.85546875" style="1" customWidth="1"/>
    <col min="8" max="8" width="7.140625" style="1" customWidth="1"/>
    <col min="9" max="9" width="9.5703125" style="1" customWidth="1"/>
    <col min="10" max="10" width="6.85546875" style="1" customWidth="1"/>
    <col min="11" max="11" width="6.5703125" style="1" customWidth="1"/>
    <col min="12" max="12" width="6.7109375" style="1" customWidth="1"/>
    <col min="13" max="13" width="6.5703125" style="1" customWidth="1"/>
    <col min="14" max="14" width="6.42578125" style="1" customWidth="1"/>
    <col min="15" max="15" width="6.7109375" style="1" customWidth="1"/>
    <col min="16" max="16" width="9.85546875" style="1" customWidth="1"/>
    <col min="17" max="17" width="7" style="1" customWidth="1"/>
    <col min="18" max="19" width="6.7109375" style="1" customWidth="1"/>
    <col min="20" max="20" width="9.5703125" style="1" customWidth="1"/>
    <col min="21" max="21" width="7.5703125" style="1" customWidth="1"/>
    <col min="22" max="22" width="7" style="1" customWidth="1"/>
    <col min="23" max="23" width="7.140625" style="1" customWidth="1"/>
    <col min="24" max="24" width="6.85546875" style="1" customWidth="1"/>
    <col min="25" max="25" width="7" style="1" customWidth="1"/>
    <col min="26" max="26" width="12.140625" style="1" customWidth="1"/>
    <col min="27" max="27" width="10.7109375" style="1" customWidth="1"/>
    <col min="28" max="28" width="10.5703125" style="1" customWidth="1"/>
    <col min="29" max="30" width="7.28515625" style="1" customWidth="1"/>
    <col min="31" max="31" width="6.85546875" style="1" customWidth="1"/>
    <col min="32" max="32" width="7" style="1" customWidth="1"/>
    <col min="33" max="33" width="11.8554687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61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61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586.84724954459944</v>
      </c>
      <c r="E9" s="57"/>
      <c r="F9" s="57"/>
      <c r="G9" s="58">
        <f>SUM(D9:F9)</f>
        <v>586.84724954459944</v>
      </c>
      <c r="H9" s="57"/>
      <c r="I9" s="59">
        <f>SUM(G9:H9)</f>
        <v>586.84724954459944</v>
      </c>
      <c r="J9" s="57"/>
      <c r="K9" s="57"/>
      <c r="L9" s="57"/>
      <c r="M9" s="57"/>
      <c r="N9" s="57"/>
      <c r="O9" s="57">
        <v>0.22537051263064936</v>
      </c>
      <c r="P9" s="59">
        <f>SUM(J9:O9)</f>
        <v>0.22537051263064936</v>
      </c>
      <c r="Q9" s="57"/>
      <c r="R9" s="57"/>
      <c r="S9" s="57">
        <v>6.0951340654131617E-2</v>
      </c>
      <c r="T9" s="59">
        <f>SUM(Q9:S9)</f>
        <v>6.0951340654131617E-2</v>
      </c>
      <c r="U9" s="57">
        <v>1.5566229303680519</v>
      </c>
      <c r="V9" s="57"/>
      <c r="W9" s="57"/>
      <c r="X9" s="57"/>
      <c r="Y9" s="57"/>
      <c r="Z9" s="59">
        <f>SUM(U9:Y9)</f>
        <v>1.5566229303680519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588.69019432825223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/>
      <c r="E11" s="57"/>
      <c r="F11" s="57">
        <v>4.4193120488989459</v>
      </c>
      <c r="G11" s="58">
        <f t="shared" si="1"/>
        <v>4.4193120488989459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7421.5986573514901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586.84724954459944</v>
      </c>
      <c r="E12" s="87">
        <f t="shared" ref="E12:AH12" si="7">SUM(E9:E11)</f>
        <v>0</v>
      </c>
      <c r="F12" s="87">
        <f t="shared" si="7"/>
        <v>4.4193120488989459</v>
      </c>
      <c r="G12" s="87">
        <f t="shared" si="7"/>
        <v>591.26656159349841</v>
      </c>
      <c r="H12" s="87">
        <f t="shared" si="7"/>
        <v>0</v>
      </c>
      <c r="I12" s="87">
        <f t="shared" si="7"/>
        <v>8008.4459068960896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0.22537051263064936</v>
      </c>
      <c r="P12" s="87">
        <f t="shared" si="7"/>
        <v>0.22537051263064936</v>
      </c>
      <c r="Q12" s="87">
        <f t="shared" si="7"/>
        <v>0</v>
      </c>
      <c r="R12" s="87">
        <f t="shared" si="7"/>
        <v>0</v>
      </c>
      <c r="S12" s="87">
        <f t="shared" si="7"/>
        <v>6.0951340654131617E-2</v>
      </c>
      <c r="T12" s="87">
        <f t="shared" si="7"/>
        <v>6.0951340654131617E-2</v>
      </c>
      <c r="U12" s="87">
        <f t="shared" si="7"/>
        <v>1.5566229303680519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1.5566229303680519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8010.288851679742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0.5680249683683356</v>
      </c>
      <c r="I13" s="59">
        <f t="shared" si="2"/>
        <v>0.5680249683683356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0.5680249683683356</v>
      </c>
      <c r="AI13" s="2"/>
    </row>
    <row r="14" spans="1:35" x14ac:dyDescent="0.25">
      <c r="A14" s="133"/>
      <c r="B14" s="161"/>
      <c r="C14" s="28" t="s">
        <v>10</v>
      </c>
      <c r="D14" s="87">
        <f>D12+D13</f>
        <v>586.84724954459944</v>
      </c>
      <c r="E14" s="87">
        <f t="shared" ref="E14:AH14" si="8">E12+E13</f>
        <v>0</v>
      </c>
      <c r="F14" s="87">
        <f t="shared" si="8"/>
        <v>4.4193120488989459</v>
      </c>
      <c r="G14" s="87">
        <f t="shared" si="8"/>
        <v>591.26656159349841</v>
      </c>
      <c r="H14" s="87">
        <f t="shared" si="8"/>
        <v>0.5680249683683356</v>
      </c>
      <c r="I14" s="87">
        <f t="shared" si="8"/>
        <v>8009.0139318644578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0.22537051263064936</v>
      </c>
      <c r="P14" s="87">
        <f t="shared" si="8"/>
        <v>0.22537051263064936</v>
      </c>
      <c r="Q14" s="87">
        <f t="shared" si="8"/>
        <v>0</v>
      </c>
      <c r="R14" s="87">
        <f t="shared" si="8"/>
        <v>0</v>
      </c>
      <c r="S14" s="87">
        <f t="shared" si="8"/>
        <v>6.0951340654131617E-2</v>
      </c>
      <c r="T14" s="87">
        <f t="shared" si="8"/>
        <v>6.0951340654131617E-2</v>
      </c>
      <c r="U14" s="87">
        <f t="shared" si="8"/>
        <v>1.5566229303680519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1.5566229303680519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8010.8568766481103</v>
      </c>
      <c r="AI14" s="2"/>
    </row>
    <row r="15" spans="1:35" ht="15" customHeight="1" x14ac:dyDescent="0.25">
      <c r="A15" s="133"/>
      <c r="B15" s="177" t="s">
        <v>15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775.89700863765029</v>
      </c>
      <c r="K15" s="57"/>
      <c r="L15" s="57"/>
      <c r="M15" s="57"/>
      <c r="N15" s="57"/>
      <c r="O15" s="57"/>
      <c r="P15" s="59">
        <f t="shared" si="3"/>
        <v>775.89700863765029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>
        <v>151.81961335264779</v>
      </c>
      <c r="AC15" s="57"/>
      <c r="AD15" s="57"/>
      <c r="AE15" s="57"/>
      <c r="AF15" s="57">
        <v>8.0003275059873674E-2</v>
      </c>
      <c r="AG15" s="59">
        <f t="shared" si="6"/>
        <v>8.0003275059873674E-2</v>
      </c>
      <c r="AH15" s="58">
        <f t="shared" si="0"/>
        <v>927.79662526535799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3.5656708374625223</v>
      </c>
      <c r="O19" s="57">
        <v>0.15859729078104703</v>
      </c>
      <c r="P19" s="59">
        <f t="shared" si="3"/>
        <v>3.7242681282435695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3.7242681282435695</v>
      </c>
      <c r="AI19" s="2"/>
    </row>
    <row r="20" spans="1:35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20.58874723363488</v>
      </c>
      <c r="P20" s="59">
        <f t="shared" si="3"/>
        <v>20.58874723363488</v>
      </c>
      <c r="Q20" s="57"/>
      <c r="R20" s="57"/>
      <c r="S20" s="57"/>
      <c r="T20" s="59">
        <f t="shared" si="4"/>
        <v>0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>
        <v>4.9140007346856134E-2</v>
      </c>
      <c r="AC20" s="57"/>
      <c r="AD20" s="57"/>
      <c r="AE20" s="57"/>
      <c r="AF20" s="57"/>
      <c r="AG20" s="59">
        <f t="shared" si="6"/>
        <v>0</v>
      </c>
      <c r="AH20" s="58">
        <f t="shared" si="0"/>
        <v>20.637887240981737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775.89700863765029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3.5656708374625223</v>
      </c>
      <c r="O21" s="88">
        <f t="shared" si="9"/>
        <v>20.747344524415926</v>
      </c>
      <c r="P21" s="88">
        <f t="shared" si="9"/>
        <v>800.21002399952874</v>
      </c>
      <c r="Q21" s="88">
        <f t="shared" si="9"/>
        <v>0</v>
      </c>
      <c r="R21" s="88">
        <f t="shared" si="9"/>
        <v>0</v>
      </c>
      <c r="S21" s="88">
        <f t="shared" si="9"/>
        <v>0</v>
      </c>
      <c r="T21" s="88">
        <f t="shared" si="9"/>
        <v>0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151.86875335999466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8.0003275059873674E-2</v>
      </c>
      <c r="AG21" s="88">
        <f t="shared" si="10"/>
        <v>8.0003275059873674E-2</v>
      </c>
      <c r="AH21" s="88">
        <f t="shared" si="10"/>
        <v>952.15878063458331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8.7904202683180305E-2</v>
      </c>
      <c r="R22" s="57"/>
      <c r="S22" s="57"/>
      <c r="T22" s="59">
        <f t="shared" si="4"/>
        <v>8.7904202683180305E-2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8.7904202683180305E-2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5.6617819707241717</v>
      </c>
      <c r="S23" s="57"/>
      <c r="T23" s="59">
        <f t="shared" si="4"/>
        <v>5.6617819707241717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5.6617819707241717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18.265462004028638</v>
      </c>
      <c r="T24" s="59">
        <f t="shared" si="4"/>
        <v>18.265462004028638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18.265462004028638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8.7904202683180305E-2</v>
      </c>
      <c r="R25" s="91">
        <f t="shared" si="11"/>
        <v>5.6617819707241717</v>
      </c>
      <c r="S25" s="91">
        <f t="shared" si="11"/>
        <v>18.265462004028638</v>
      </c>
      <c r="T25" s="91">
        <f t="shared" si="11"/>
        <v>24.015148177435989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24.015148177435989</v>
      </c>
      <c r="AI25" s="2"/>
    </row>
    <row r="26" spans="1:35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>
        <v>2.9576830695302425E-2</v>
      </c>
      <c r="P26" s="59">
        <f t="shared" si="3"/>
        <v>2.9576830695302425E-2</v>
      </c>
      <c r="Q26" s="57"/>
      <c r="R26" s="57"/>
      <c r="S26" s="57">
        <v>1.0949927994717152E-2</v>
      </c>
      <c r="T26" s="59">
        <f t="shared" si="4"/>
        <v>1.0949927994717152E-2</v>
      </c>
      <c r="U26" s="57">
        <v>182.79714521073686</v>
      </c>
      <c r="V26" s="57"/>
      <c r="W26" s="57"/>
      <c r="X26" s="57"/>
      <c r="Y26" s="57"/>
      <c r="Z26" s="59">
        <f t="shared" si="5"/>
        <v>182.79714521073686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182.83767196942688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>
        <v>5.007806219083534E-2</v>
      </c>
      <c r="O27" s="57"/>
      <c r="P27" s="59">
        <f t="shared" si="3"/>
        <v>5.007806219083534E-2</v>
      </c>
      <c r="Q27" s="57"/>
      <c r="R27" s="57">
        <v>0.13838180988735732</v>
      </c>
      <c r="S27" s="57">
        <v>7.9515502235122479E-2</v>
      </c>
      <c r="T27" s="59">
        <f t="shared" si="4"/>
        <v>0.21789731212247981</v>
      </c>
      <c r="U27" s="57"/>
      <c r="V27" s="57">
        <v>2526.3940250091227</v>
      </c>
      <c r="W27" s="57"/>
      <c r="X27" s="57">
        <v>22.34318554201452</v>
      </c>
      <c r="Y27" s="57"/>
      <c r="Z27" s="59">
        <f t="shared" si="5"/>
        <v>2548.7372105511372</v>
      </c>
      <c r="AA27" s="57"/>
      <c r="AB27" s="57">
        <v>24.043959865313102</v>
      </c>
      <c r="AC27" s="57"/>
      <c r="AD27" s="57"/>
      <c r="AE27" s="57"/>
      <c r="AF27" s="57"/>
      <c r="AG27" s="59">
        <f t="shared" si="6"/>
        <v>0</v>
      </c>
      <c r="AH27" s="58">
        <f t="shared" si="0"/>
        <v>2573.0491457907638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>
        <v>3.1373141688566121E-2</v>
      </c>
      <c r="P28" s="59">
        <f t="shared" si="3"/>
        <v>3.1373141688566121E-2</v>
      </c>
      <c r="Q28" s="57"/>
      <c r="R28" s="57"/>
      <c r="S28" s="57"/>
      <c r="T28" s="59">
        <f t="shared" si="4"/>
        <v>0</v>
      </c>
      <c r="U28" s="57"/>
      <c r="V28" s="57"/>
      <c r="W28" s="57">
        <v>3.837917770124827</v>
      </c>
      <c r="X28" s="57"/>
      <c r="Y28" s="57"/>
      <c r="Z28" s="59">
        <f t="shared" si="5"/>
        <v>3.837917770124827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3.8692909118133931</v>
      </c>
      <c r="AI28" s="2"/>
    </row>
    <row r="29" spans="1:35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>
        <v>52.75104528249436</v>
      </c>
      <c r="Y29" s="57"/>
      <c r="Z29" s="59">
        <f t="shared" si="5"/>
        <v>52.75104528249436</v>
      </c>
      <c r="AA29" s="57"/>
      <c r="AB29" s="57">
        <v>0.25654224246472312</v>
      </c>
      <c r="AC29" s="57"/>
      <c r="AD29" s="57"/>
      <c r="AE29" s="57"/>
      <c r="AF29" s="57"/>
      <c r="AG29" s="59">
        <f t="shared" si="6"/>
        <v>0</v>
      </c>
      <c r="AH29" s="58">
        <f t="shared" si="0"/>
        <v>53.007587524959085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5.007806219083534E-2</v>
      </c>
      <c r="O31" s="92">
        <f t="shared" si="12"/>
        <v>6.0949972383868546E-2</v>
      </c>
      <c r="P31" s="92">
        <f t="shared" si="12"/>
        <v>0.11102803457470389</v>
      </c>
      <c r="Q31" s="92">
        <f t="shared" si="12"/>
        <v>0</v>
      </c>
      <c r="R31" s="92">
        <f t="shared" si="12"/>
        <v>0.13838180988735732</v>
      </c>
      <c r="S31" s="92">
        <f t="shared" si="12"/>
        <v>9.0465430229839633E-2</v>
      </c>
      <c r="T31" s="92">
        <f t="shared" si="12"/>
        <v>0.22884724011719695</v>
      </c>
      <c r="U31" s="92">
        <f t="shared" si="12"/>
        <v>182.79714521073686</v>
      </c>
      <c r="V31" s="92">
        <f t="shared" si="12"/>
        <v>2526.3940250091227</v>
      </c>
      <c r="W31" s="92">
        <f t="shared" si="12"/>
        <v>3.837917770124827</v>
      </c>
      <c r="X31" s="92">
        <f t="shared" si="12"/>
        <v>75.094230824508884</v>
      </c>
      <c r="Y31" s="92">
        <f t="shared" si="12"/>
        <v>0</v>
      </c>
      <c r="Z31" s="92">
        <f t="shared" si="12"/>
        <v>2788.1233188144934</v>
      </c>
      <c r="AA31" s="92">
        <f t="shared" si="12"/>
        <v>0</v>
      </c>
      <c r="AB31" s="92">
        <f t="shared" si="12"/>
        <v>24.300502107777824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2812.7636961969633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>
        <v>2.0485174421996688</v>
      </c>
      <c r="P32" s="59">
        <f t="shared" si="3"/>
        <v>2.0485174421996688</v>
      </c>
      <c r="Q32" s="57"/>
      <c r="R32" s="57"/>
      <c r="S32" s="57"/>
      <c r="T32" s="59">
        <f t="shared" si="4"/>
        <v>0</v>
      </c>
      <c r="U32" s="57"/>
      <c r="V32" s="57"/>
      <c r="W32" s="57"/>
      <c r="X32" s="57">
        <v>9.7962967839998263E-2</v>
      </c>
      <c r="Y32" s="57"/>
      <c r="Z32" s="59">
        <f t="shared" si="5"/>
        <v>9.7962967839998263E-2</v>
      </c>
      <c r="AA32" s="57">
        <v>553.33693915007541</v>
      </c>
      <c r="AB32" s="57">
        <v>64.360375906109226</v>
      </c>
      <c r="AC32" s="57"/>
      <c r="AD32" s="57"/>
      <c r="AE32" s="57"/>
      <c r="AF32" s="57">
        <v>1.4207037650319188</v>
      </c>
      <c r="AG32" s="59">
        <f t="shared" si="6"/>
        <v>1.4207037650319188</v>
      </c>
      <c r="AH32" s="58">
        <f t="shared" si="0"/>
        <v>621.2644992312562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>
        <v>333.15069663781708</v>
      </c>
      <c r="K33" s="57"/>
      <c r="L33" s="57"/>
      <c r="M33" s="57"/>
      <c r="N33" s="57"/>
      <c r="O33" s="57"/>
      <c r="P33" s="59">
        <f t="shared" si="3"/>
        <v>333.15069663781708</v>
      </c>
      <c r="Q33" s="57"/>
      <c r="R33" s="57"/>
      <c r="S33" s="57"/>
      <c r="T33" s="59">
        <f t="shared" si="4"/>
        <v>0</v>
      </c>
      <c r="U33" s="57"/>
      <c r="V33" s="57">
        <v>1.4578431947448147</v>
      </c>
      <c r="W33" s="57"/>
      <c r="X33" s="57"/>
      <c r="Y33" s="57"/>
      <c r="Z33" s="59">
        <f t="shared" si="5"/>
        <v>1.4578431947448147</v>
      </c>
      <c r="AA33" s="57"/>
      <c r="AB33" s="57">
        <v>1689.5928071554972</v>
      </c>
      <c r="AC33" s="57"/>
      <c r="AD33" s="57"/>
      <c r="AE33" s="57"/>
      <c r="AF33" s="57">
        <v>0.31525839697774655</v>
      </c>
      <c r="AG33" s="59">
        <f t="shared" si="6"/>
        <v>0.31525839697774655</v>
      </c>
      <c r="AH33" s="58">
        <f t="shared" si="0"/>
        <v>2024.5166053850367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46.952852608401216</v>
      </c>
      <c r="AF36" s="57"/>
      <c r="AG36" s="59">
        <f t="shared" si="6"/>
        <v>46.952852608401216</v>
      </c>
      <c r="AH36" s="58">
        <f t="shared" si="0"/>
        <v>46.952852608401216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20.650897755248529</v>
      </c>
      <c r="AG37" s="59">
        <f t="shared" si="6"/>
        <v>20.650897755248529</v>
      </c>
      <c r="AH37" s="58">
        <f t="shared" si="0"/>
        <v>20.650897755248529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46.952852608401216</v>
      </c>
      <c r="AF38" s="93">
        <f t="shared" si="14"/>
        <v>20.650897755248529</v>
      </c>
      <c r="AG38" s="93">
        <f t="shared" si="14"/>
        <v>67.603750363649738</v>
      </c>
      <c r="AH38" s="98">
        <f t="shared" si="14"/>
        <v>67.603750363649738</v>
      </c>
      <c r="AI38" s="2"/>
    </row>
    <row r="39" spans="1:35" x14ac:dyDescent="0.25">
      <c r="A39" s="133"/>
      <c r="B39" s="148" t="s">
        <v>37</v>
      </c>
      <c r="C39" s="149"/>
      <c r="D39" s="61">
        <v>586.84724954459944</v>
      </c>
      <c r="E39" s="61"/>
      <c r="F39" s="61">
        <v>4.4193120488989459</v>
      </c>
      <c r="G39" s="58">
        <f t="shared" si="1"/>
        <v>591.26656159349841</v>
      </c>
      <c r="H39" s="61">
        <v>0.5680249683683356</v>
      </c>
      <c r="I39" s="59">
        <f t="shared" si="2"/>
        <v>591.83458656186679</v>
      </c>
      <c r="J39" s="61">
        <v>1109.0477052754673</v>
      </c>
      <c r="K39" s="61"/>
      <c r="L39" s="61"/>
      <c r="M39" s="61"/>
      <c r="N39" s="61">
        <v>3.6157488996533576</v>
      </c>
      <c r="O39" s="61">
        <v>23.082182451630114</v>
      </c>
      <c r="P39" s="59">
        <f t="shared" si="3"/>
        <v>1135.7456366267509</v>
      </c>
      <c r="Q39" s="61">
        <v>8.7904202683180305E-2</v>
      </c>
      <c r="R39" s="61">
        <v>5.8001637806115287</v>
      </c>
      <c r="S39" s="61">
        <v>18.416878774912607</v>
      </c>
      <c r="T39" s="59">
        <f t="shared" si="4"/>
        <v>24.304946758207315</v>
      </c>
      <c r="U39" s="61">
        <v>184.35376814110492</v>
      </c>
      <c r="V39" s="61">
        <v>2527.8518682038675</v>
      </c>
      <c r="W39" s="61">
        <v>3.837917770124827</v>
      </c>
      <c r="X39" s="61">
        <v>75.192193792348874</v>
      </c>
      <c r="Y39" s="61"/>
      <c r="Z39" s="59">
        <f t="shared" si="5"/>
        <v>2791.2357479074462</v>
      </c>
      <c r="AA39" s="61">
        <v>553.33693915007541</v>
      </c>
      <c r="AB39" s="61">
        <v>1930.122438529379</v>
      </c>
      <c r="AC39" s="61"/>
      <c r="AD39" s="61"/>
      <c r="AE39" s="61">
        <v>46.952852608401216</v>
      </c>
      <c r="AF39" s="61">
        <v>22.466863192318069</v>
      </c>
      <c r="AG39" s="59">
        <f t="shared" si="6"/>
        <v>69.419715800719288</v>
      </c>
      <c r="AH39" s="58">
        <f t="shared" si="0"/>
        <v>7096.0000113344449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FF00"/>
  </sheetPr>
  <dimension ref="A1:AJ43"/>
  <sheetViews>
    <sheetView showZeros="0" view="pageLayout" topLeftCell="G2" zoomScale="70" zoomScaleNormal="100" zoomScaleSheetLayoutView="70" zoomScalePageLayoutView="70" workbookViewId="0">
      <selection activeCell="T45" sqref="T45"/>
    </sheetView>
  </sheetViews>
  <sheetFormatPr defaultColWidth="9.140625" defaultRowHeight="15" x14ac:dyDescent="0.25"/>
  <cols>
    <col min="1" max="1" width="7.28515625" style="1" customWidth="1"/>
    <col min="2" max="2" width="22" style="1" customWidth="1"/>
    <col min="3" max="3" width="28.42578125" style="1" customWidth="1"/>
    <col min="4" max="4" width="7" style="1" customWidth="1"/>
    <col min="5" max="5" width="7.140625" style="1" customWidth="1"/>
    <col min="6" max="6" width="7.42578125" style="1" customWidth="1"/>
    <col min="7" max="7" width="7.140625" style="1" customWidth="1"/>
    <col min="8" max="8" width="7" style="1" customWidth="1"/>
    <col min="9" max="9" width="8.5703125" style="1" customWidth="1"/>
    <col min="10" max="10" width="6.85546875" style="1" customWidth="1"/>
    <col min="11" max="11" width="6.7109375" style="1" customWidth="1"/>
    <col min="12" max="12" width="6.85546875" style="1" customWidth="1"/>
    <col min="13" max="13" width="7" style="1" customWidth="1"/>
    <col min="14" max="14" width="6.85546875" style="1" customWidth="1"/>
    <col min="15" max="15" width="7" style="1" customWidth="1"/>
    <col min="16" max="16" width="9" style="1" customWidth="1"/>
    <col min="17" max="17" width="6.5703125" style="1" customWidth="1"/>
    <col min="18" max="18" width="6.28515625" style="1" customWidth="1"/>
    <col min="19" max="19" width="6.7109375" style="1" customWidth="1"/>
    <col min="20" max="20" width="8.85546875" style="1" customWidth="1"/>
    <col min="21" max="21" width="8" style="1" customWidth="1"/>
    <col min="22" max="22" width="7.7109375" style="1" customWidth="1"/>
    <col min="23" max="23" width="7.5703125" style="1" customWidth="1"/>
    <col min="24" max="24" width="7.85546875" style="1" customWidth="1"/>
    <col min="25" max="25" width="7.28515625" style="1" bestFit="1" customWidth="1"/>
    <col min="26" max="26" width="9.5703125" style="1" customWidth="1"/>
    <col min="27" max="27" width="9.85546875" style="1" customWidth="1"/>
    <col min="28" max="28" width="10" style="1" customWidth="1"/>
    <col min="29" max="29" width="8.28515625" style="1" customWidth="1"/>
    <col min="30" max="30" width="8.5703125" style="1" customWidth="1"/>
    <col min="31" max="32" width="8.42578125" style="1" bestFit="1" customWidth="1"/>
    <col min="33" max="33" width="9.425781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62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62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45" t="s">
        <v>3</v>
      </c>
      <c r="E7" s="145"/>
      <c r="F7" s="145"/>
      <c r="G7" s="145"/>
      <c r="H7" s="145"/>
      <c r="I7" s="44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78</v>
      </c>
      <c r="B9" s="159" t="s">
        <v>3</v>
      </c>
      <c r="C9" s="26" t="s">
        <v>11</v>
      </c>
      <c r="D9" s="57">
        <v>49160.587115529452</v>
      </c>
      <c r="E9" s="57"/>
      <c r="F9" s="57">
        <v>2093.8836599118467</v>
      </c>
      <c r="G9" s="58">
        <f>SUM(D9:F9)</f>
        <v>51254.470775441296</v>
      </c>
      <c r="H9" s="57">
        <v>8051.2769389178611</v>
      </c>
      <c r="I9" s="59">
        <f>SUM(G9:H9)</f>
        <v>59305.747714359153</v>
      </c>
      <c r="J9" s="57"/>
      <c r="K9" s="57">
        <v>0.78307278501776634</v>
      </c>
      <c r="L9" s="57"/>
      <c r="M9" s="57">
        <v>0.57753736110597631</v>
      </c>
      <c r="N9" s="57">
        <v>1.5936496475895668E-2</v>
      </c>
      <c r="O9" s="57">
        <v>3.7218744027055632</v>
      </c>
      <c r="P9" s="59">
        <f>SUM(J9:O9)</f>
        <v>5.0984210453052015</v>
      </c>
      <c r="Q9" s="57">
        <v>8.7614853531146473</v>
      </c>
      <c r="R9" s="57"/>
      <c r="S9" s="57">
        <v>86.85828108540062</v>
      </c>
      <c r="T9" s="59">
        <f>SUM(Q9:S9)</f>
        <v>95.619766438515271</v>
      </c>
      <c r="U9" s="57"/>
      <c r="V9" s="57"/>
      <c r="W9" s="57"/>
      <c r="X9" s="57">
        <v>2.517244852284195</v>
      </c>
      <c r="Y9" s="57"/>
      <c r="Z9" s="59">
        <f>SUM(U9:Y9)</f>
        <v>2.517244852284195</v>
      </c>
      <c r="AA9" s="57">
        <v>7.2887222609887825</v>
      </c>
      <c r="AB9" s="57"/>
      <c r="AC9" s="57"/>
      <c r="AD9" s="57"/>
      <c r="AE9" s="57"/>
      <c r="AF9" s="57">
        <v>9.2771879870299312</v>
      </c>
      <c r="AG9" s="59">
        <f>SUM(AC9:AF9)</f>
        <v>9.2771879870299312</v>
      </c>
      <c r="AH9" s="58">
        <f t="shared" ref="AH9:AH39" si="0">AG9+AB9+AA9+Z9+T9+P9+I9</f>
        <v>59425.549056943273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479.91727691535908</v>
      </c>
      <c r="E11" s="57"/>
      <c r="F11" s="57">
        <v>9085.4043070007792</v>
      </c>
      <c r="G11" s="58">
        <f t="shared" si="1"/>
        <v>9565.3215839161385</v>
      </c>
      <c r="H11" s="57">
        <v>355.51114263934636</v>
      </c>
      <c r="I11" s="59">
        <v>7421.5986573514901</v>
      </c>
      <c r="J11" s="57"/>
      <c r="K11" s="57"/>
      <c r="L11" s="57"/>
      <c r="M11" s="57">
        <v>1.0094651058927616E-2</v>
      </c>
      <c r="N11" s="57">
        <v>0.17078282190628696</v>
      </c>
      <c r="O11" s="57">
        <v>0.92121853530502407</v>
      </c>
      <c r="P11" s="59">
        <f t="shared" si="3"/>
        <v>1.1020960082702387</v>
      </c>
      <c r="Q11" s="57">
        <v>0.27957650863864764</v>
      </c>
      <c r="R11" s="57"/>
      <c r="S11" s="57">
        <v>13.913671377397815</v>
      </c>
      <c r="T11" s="59">
        <f t="shared" si="4"/>
        <v>14.193247886036463</v>
      </c>
      <c r="U11" s="57"/>
      <c r="V11" s="57"/>
      <c r="W11" s="57"/>
      <c r="X11" s="57">
        <v>0.13832899400549942</v>
      </c>
      <c r="Y11" s="57"/>
      <c r="Z11" s="59">
        <f t="shared" si="5"/>
        <v>0.13832899400549942</v>
      </c>
      <c r="AA11" s="57"/>
      <c r="AB11" s="57"/>
      <c r="AC11" s="57"/>
      <c r="AD11" s="57"/>
      <c r="AE11" s="57"/>
      <c r="AF11" s="57">
        <v>1.4928427901390529</v>
      </c>
      <c r="AG11" s="59">
        <f t="shared" si="6"/>
        <v>1.4928427901390529</v>
      </c>
      <c r="AH11" s="58">
        <f t="shared" si="0"/>
        <v>7438.5251730299415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49640.504392444811</v>
      </c>
      <c r="E12" s="87">
        <f t="shared" ref="E12:AH12" si="7">SUM(E9:E11)</f>
        <v>0</v>
      </c>
      <c r="F12" s="87">
        <f t="shared" si="7"/>
        <v>11179.287966912627</v>
      </c>
      <c r="G12" s="87">
        <f t="shared" si="7"/>
        <v>60819.792359357438</v>
      </c>
      <c r="H12" s="87">
        <f t="shared" si="7"/>
        <v>8406.788081557208</v>
      </c>
      <c r="I12" s="87">
        <f t="shared" si="7"/>
        <v>66727.34637171065</v>
      </c>
      <c r="J12" s="87">
        <f t="shared" si="7"/>
        <v>0</v>
      </c>
      <c r="K12" s="87">
        <f t="shared" si="7"/>
        <v>0.78307278501776634</v>
      </c>
      <c r="L12" s="87">
        <f t="shared" si="7"/>
        <v>0</v>
      </c>
      <c r="M12" s="87">
        <f t="shared" si="7"/>
        <v>0.58763201216490391</v>
      </c>
      <c r="N12" s="87">
        <f t="shared" si="7"/>
        <v>0.18671931838218264</v>
      </c>
      <c r="O12" s="87">
        <f t="shared" si="7"/>
        <v>4.6430929380105876</v>
      </c>
      <c r="P12" s="87">
        <f t="shared" si="7"/>
        <v>6.2005170535754406</v>
      </c>
      <c r="Q12" s="87">
        <f t="shared" si="7"/>
        <v>9.0410618617532954</v>
      </c>
      <c r="R12" s="87">
        <f t="shared" si="7"/>
        <v>0</v>
      </c>
      <c r="S12" s="87">
        <f t="shared" si="7"/>
        <v>100.77195246279844</v>
      </c>
      <c r="T12" s="87">
        <f t="shared" si="7"/>
        <v>109.81301432455173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2.6555738462896943</v>
      </c>
      <c r="Y12" s="87">
        <f t="shared" si="7"/>
        <v>0</v>
      </c>
      <c r="Z12" s="87">
        <f t="shared" si="7"/>
        <v>2.6555738462896943</v>
      </c>
      <c r="AA12" s="87">
        <f t="shared" si="7"/>
        <v>7.2887222609887825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10.770030777168984</v>
      </c>
      <c r="AG12" s="87">
        <f t="shared" si="7"/>
        <v>10.770030777168984</v>
      </c>
      <c r="AH12" s="87">
        <f t="shared" si="7"/>
        <v>66864.074229973208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4196.0575819700589</v>
      </c>
      <c r="E13" s="57"/>
      <c r="F13" s="57">
        <v>239.2148379712265</v>
      </c>
      <c r="G13" s="58">
        <f t="shared" si="1"/>
        <v>4435.2724199412851</v>
      </c>
      <c r="H13" s="57">
        <v>14517.188049863425</v>
      </c>
      <c r="I13" s="59">
        <f t="shared" si="2"/>
        <v>18952.460469804711</v>
      </c>
      <c r="J13" s="57"/>
      <c r="K13" s="57"/>
      <c r="L13" s="57"/>
      <c r="M13" s="57">
        <v>0.40898532071110871</v>
      </c>
      <c r="N13" s="57"/>
      <c r="O13" s="57">
        <v>13.272530310298267</v>
      </c>
      <c r="P13" s="59">
        <f t="shared" si="3"/>
        <v>13.681515631009376</v>
      </c>
      <c r="Q13" s="57">
        <v>4.0203505468691434</v>
      </c>
      <c r="R13" s="57"/>
      <c r="S13" s="57">
        <v>44.078079192025463</v>
      </c>
      <c r="T13" s="59">
        <f t="shared" si="4"/>
        <v>48.098429738894609</v>
      </c>
      <c r="U13" s="57">
        <v>0.15099111118498704</v>
      </c>
      <c r="V13" s="57"/>
      <c r="W13" s="57"/>
      <c r="X13" s="57">
        <v>0.33488993432849012</v>
      </c>
      <c r="Y13" s="57"/>
      <c r="Z13" s="59">
        <f t="shared" si="5"/>
        <v>0.48588104551347716</v>
      </c>
      <c r="AA13" s="57">
        <v>39.082730887676561</v>
      </c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19053.809027107807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53836.561974414872</v>
      </c>
      <c r="E14" s="87">
        <f t="shared" ref="E14:AH14" si="8">E12+E13</f>
        <v>0</v>
      </c>
      <c r="F14" s="87">
        <f t="shared" si="8"/>
        <v>11418.502804883854</v>
      </c>
      <c r="G14" s="87">
        <f t="shared" si="8"/>
        <v>65255.064779298722</v>
      </c>
      <c r="H14" s="87">
        <f t="shared" si="8"/>
        <v>22923.976131420633</v>
      </c>
      <c r="I14" s="87">
        <f t="shared" si="8"/>
        <v>85679.806841515354</v>
      </c>
      <c r="J14" s="87">
        <f t="shared" si="8"/>
        <v>0</v>
      </c>
      <c r="K14" s="87">
        <f t="shared" si="8"/>
        <v>0.78307278501776634</v>
      </c>
      <c r="L14" s="87">
        <f t="shared" si="8"/>
        <v>0</v>
      </c>
      <c r="M14" s="87">
        <f t="shared" si="8"/>
        <v>0.99661733287601262</v>
      </c>
      <c r="N14" s="87">
        <f t="shared" si="8"/>
        <v>0.18671931838218264</v>
      </c>
      <c r="O14" s="87">
        <f t="shared" si="8"/>
        <v>17.915623248308854</v>
      </c>
      <c r="P14" s="87">
        <f t="shared" si="8"/>
        <v>19.882032684584814</v>
      </c>
      <c r="Q14" s="87">
        <f t="shared" si="8"/>
        <v>13.061412408622438</v>
      </c>
      <c r="R14" s="87">
        <f t="shared" si="8"/>
        <v>0</v>
      </c>
      <c r="S14" s="87">
        <f t="shared" si="8"/>
        <v>144.85003165482391</v>
      </c>
      <c r="T14" s="87">
        <f t="shared" si="8"/>
        <v>157.91144406344634</v>
      </c>
      <c r="U14" s="87">
        <f t="shared" si="8"/>
        <v>0.15099111118498704</v>
      </c>
      <c r="V14" s="87">
        <f t="shared" si="8"/>
        <v>0</v>
      </c>
      <c r="W14" s="87">
        <f t="shared" si="8"/>
        <v>0</v>
      </c>
      <c r="X14" s="87">
        <f t="shared" si="8"/>
        <v>2.9904637806181844</v>
      </c>
      <c r="Y14" s="87">
        <f t="shared" si="8"/>
        <v>0</v>
      </c>
      <c r="Z14" s="87">
        <f t="shared" si="8"/>
        <v>3.1414548918031713</v>
      </c>
      <c r="AA14" s="87">
        <f t="shared" si="8"/>
        <v>46.371453148665346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10.770030777168984</v>
      </c>
      <c r="AG14" s="87">
        <f t="shared" si="8"/>
        <v>10.770030777168984</v>
      </c>
      <c r="AH14" s="87">
        <f t="shared" si="8"/>
        <v>85917.883257081019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>
        <v>0.70986501896350307</v>
      </c>
      <c r="I15" s="59">
        <f t="shared" si="2"/>
        <v>0.70986501896350307</v>
      </c>
      <c r="J15" s="57">
        <v>337.21609978897141</v>
      </c>
      <c r="K15" s="57"/>
      <c r="L15" s="57"/>
      <c r="M15" s="57"/>
      <c r="N15" s="57"/>
      <c r="O15" s="57"/>
      <c r="P15" s="59">
        <f t="shared" si="3"/>
        <v>337.21609978897141</v>
      </c>
      <c r="Q15" s="57">
        <v>0.23268983923259723</v>
      </c>
      <c r="R15" s="57"/>
      <c r="S15" s="57"/>
      <c r="T15" s="59">
        <f t="shared" si="4"/>
        <v>0.23268983923259723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338.15865464716751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>
        <v>0.15355759923344517</v>
      </c>
      <c r="I16" s="59">
        <f t="shared" si="2"/>
        <v>0.15355759923344517</v>
      </c>
      <c r="J16" s="57"/>
      <c r="K16" s="57">
        <v>181.86938739205212</v>
      </c>
      <c r="L16" s="57"/>
      <c r="M16" s="57"/>
      <c r="N16" s="57"/>
      <c r="O16" s="57">
        <v>0.20924968393268489</v>
      </c>
      <c r="P16" s="59">
        <f t="shared" si="3"/>
        <v>182.0786370759848</v>
      </c>
      <c r="Q16" s="57"/>
      <c r="R16" s="57"/>
      <c r="S16" s="57"/>
      <c r="T16" s="59">
        <f t="shared" si="4"/>
        <v>0</v>
      </c>
      <c r="U16" s="57"/>
      <c r="V16" s="57"/>
      <c r="W16" s="57"/>
      <c r="X16" s="57">
        <v>5.6740815208913886E-2</v>
      </c>
      <c r="Y16" s="57"/>
      <c r="Z16" s="59">
        <f t="shared" si="5"/>
        <v>5.6740815208913886E-2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182.28893549042715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>
        <v>28.240310281422417</v>
      </c>
      <c r="I18" s="59">
        <f t="shared" si="2"/>
        <v>28.240310281422417</v>
      </c>
      <c r="J18" s="57"/>
      <c r="K18" s="57"/>
      <c r="L18" s="57"/>
      <c r="M18" s="57">
        <v>275.5072567741513</v>
      </c>
      <c r="N18" s="57"/>
      <c r="O18" s="57">
        <v>6.6543139589358997</v>
      </c>
      <c r="P18" s="59">
        <f t="shared" si="3"/>
        <v>282.16157073308722</v>
      </c>
      <c r="Q18" s="57">
        <v>0.57564185035993409</v>
      </c>
      <c r="R18" s="57"/>
      <c r="S18" s="57">
        <v>0.75124710933012084</v>
      </c>
      <c r="T18" s="59">
        <f t="shared" si="4"/>
        <v>1.3268889596900548</v>
      </c>
      <c r="U18" s="57"/>
      <c r="V18" s="57"/>
      <c r="W18" s="57"/>
      <c r="X18" s="57">
        <v>0.15880023342662719</v>
      </c>
      <c r="Y18" s="57"/>
      <c r="Z18" s="59">
        <f t="shared" si="5"/>
        <v>0.15880023342662719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311.88757020762631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>
        <v>4.0206839139172598E-2</v>
      </c>
      <c r="G19" s="58">
        <f t="shared" si="1"/>
        <v>4.0206839139172598E-2</v>
      </c>
      <c r="H19" s="57">
        <v>0.13097398839265584</v>
      </c>
      <c r="I19" s="59">
        <f t="shared" si="2"/>
        <v>0.17118082753182845</v>
      </c>
      <c r="J19" s="57"/>
      <c r="K19" s="57">
        <v>0.14345295986677242</v>
      </c>
      <c r="L19" s="57"/>
      <c r="M19" s="57">
        <v>0.9380531479040306</v>
      </c>
      <c r="N19" s="57">
        <v>298.26053831488588</v>
      </c>
      <c r="O19" s="57">
        <v>1.4719204630107035</v>
      </c>
      <c r="P19" s="59">
        <f t="shared" si="3"/>
        <v>300.81396488566736</v>
      </c>
      <c r="Q19" s="57"/>
      <c r="R19" s="57"/>
      <c r="S19" s="57">
        <v>0.11558305412963359</v>
      </c>
      <c r="T19" s="59">
        <f t="shared" si="4"/>
        <v>0.11558305412963359</v>
      </c>
      <c r="U19" s="57">
        <v>4.6597129504517945</v>
      </c>
      <c r="V19" s="57"/>
      <c r="W19" s="57"/>
      <c r="X19" s="57"/>
      <c r="Y19" s="57"/>
      <c r="Z19" s="59">
        <f t="shared" si="5"/>
        <v>4.6597129504517945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305.76044171778062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13.128999163640879</v>
      </c>
      <c r="E20" s="57"/>
      <c r="F20" s="57"/>
      <c r="G20" s="58">
        <f t="shared" si="1"/>
        <v>13.128999163640879</v>
      </c>
      <c r="H20" s="57"/>
      <c r="I20" s="59">
        <f t="shared" si="2"/>
        <v>13.128999163640879</v>
      </c>
      <c r="J20" s="57"/>
      <c r="K20" s="57">
        <v>0.75377790943628042</v>
      </c>
      <c r="L20" s="57"/>
      <c r="M20" s="57">
        <v>1.2800213254001107</v>
      </c>
      <c r="N20" s="57">
        <v>0.52062210570813183</v>
      </c>
      <c r="O20" s="57">
        <v>4148.9291307372196</v>
      </c>
      <c r="P20" s="59">
        <f t="shared" si="3"/>
        <v>4151.4835520777642</v>
      </c>
      <c r="Q20" s="57">
        <v>3.3690778000316595</v>
      </c>
      <c r="R20" s="57"/>
      <c r="S20" s="57">
        <v>4.319803039963241</v>
      </c>
      <c r="T20" s="59">
        <f t="shared" si="4"/>
        <v>7.6888808399949005</v>
      </c>
      <c r="U20" s="57">
        <v>1.2745742395444908</v>
      </c>
      <c r="V20" s="57"/>
      <c r="W20" s="57"/>
      <c r="X20" s="57">
        <v>2.6890199729028068</v>
      </c>
      <c r="Y20" s="57"/>
      <c r="Z20" s="59">
        <f t="shared" si="5"/>
        <v>3.9635942124472976</v>
      </c>
      <c r="AA20" s="57">
        <v>5.8775847868102815</v>
      </c>
      <c r="AB20" s="57"/>
      <c r="AC20" s="57"/>
      <c r="AD20" s="57"/>
      <c r="AE20" s="57"/>
      <c r="AF20" s="57">
        <v>2.8717305842055535E-2</v>
      </c>
      <c r="AG20" s="59">
        <f t="shared" si="6"/>
        <v>2.8717305842055535E-2</v>
      </c>
      <c r="AH20" s="58">
        <f t="shared" si="0"/>
        <v>4182.1713283865001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13.128999163640879</v>
      </c>
      <c r="E21" s="88">
        <f t="shared" ref="E21:Z21" si="9">SUM(E15:E20)</f>
        <v>0</v>
      </c>
      <c r="F21" s="88">
        <f t="shared" si="9"/>
        <v>4.0206839139172598E-2</v>
      </c>
      <c r="G21" s="88">
        <f t="shared" si="9"/>
        <v>13.169206002780051</v>
      </c>
      <c r="H21" s="88">
        <f t="shared" si="9"/>
        <v>29.234706888012024</v>
      </c>
      <c r="I21" s="88">
        <f t="shared" si="9"/>
        <v>42.403912890792071</v>
      </c>
      <c r="J21" s="88">
        <f t="shared" si="9"/>
        <v>337.21609978897141</v>
      </c>
      <c r="K21" s="88">
        <f t="shared" si="9"/>
        <v>182.76661826135518</v>
      </c>
      <c r="L21" s="88">
        <f t="shared" si="9"/>
        <v>0</v>
      </c>
      <c r="M21" s="88">
        <f t="shared" si="9"/>
        <v>277.72533124745547</v>
      </c>
      <c r="N21" s="88">
        <f t="shared" si="9"/>
        <v>298.78116042059401</v>
      </c>
      <c r="O21" s="88">
        <f t="shared" si="9"/>
        <v>4157.2646148430986</v>
      </c>
      <c r="P21" s="88">
        <f t="shared" si="9"/>
        <v>5253.7538245614751</v>
      </c>
      <c r="Q21" s="88">
        <f t="shared" si="9"/>
        <v>4.1774094896241909</v>
      </c>
      <c r="R21" s="88">
        <f t="shared" si="9"/>
        <v>0</v>
      </c>
      <c r="S21" s="88">
        <f t="shared" si="9"/>
        <v>5.1866332034229954</v>
      </c>
      <c r="T21" s="88">
        <f t="shared" si="9"/>
        <v>9.3640426930471854</v>
      </c>
      <c r="U21" s="88">
        <f t="shared" si="9"/>
        <v>5.9342871899962848</v>
      </c>
      <c r="V21" s="88">
        <f t="shared" si="9"/>
        <v>0</v>
      </c>
      <c r="W21" s="88">
        <f t="shared" si="9"/>
        <v>0</v>
      </c>
      <c r="X21" s="88">
        <f t="shared" si="9"/>
        <v>2.9045610215383477</v>
      </c>
      <c r="Y21" s="88">
        <f t="shared" si="9"/>
        <v>0</v>
      </c>
      <c r="Z21" s="88">
        <f t="shared" si="9"/>
        <v>8.8388482115346321</v>
      </c>
      <c r="AA21" s="88">
        <f>SUM(AA15:AA20)</f>
        <v>5.8775847868102815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2.8717305842055535E-2</v>
      </c>
      <c r="AG21" s="88">
        <f t="shared" si="10"/>
        <v>2.8717305842055535E-2</v>
      </c>
      <c r="AH21" s="88">
        <f t="shared" si="10"/>
        <v>5320.2669304495021</v>
      </c>
      <c r="AI21" s="2"/>
      <c r="AJ21" s="2"/>
    </row>
    <row r="22" spans="1:36" x14ac:dyDescent="0.25">
      <c r="A22" s="133"/>
      <c r="B22" s="178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>
        <v>4.2551177392522559E-2</v>
      </c>
      <c r="N22" s="57"/>
      <c r="O22" s="57">
        <v>0.80720872353551687</v>
      </c>
      <c r="P22" s="59">
        <f t="shared" si="3"/>
        <v>0.84975990092803944</v>
      </c>
      <c r="Q22" s="57">
        <v>597.05027660983797</v>
      </c>
      <c r="R22" s="57"/>
      <c r="S22" s="57">
        <v>5.1361857111294144E-2</v>
      </c>
      <c r="T22" s="59">
        <f t="shared" si="4"/>
        <v>597.10163846694923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597.95139836787723</v>
      </c>
      <c r="AI22" s="2"/>
      <c r="AJ22" s="2"/>
    </row>
    <row r="23" spans="1:36" x14ac:dyDescent="0.25">
      <c r="A23" s="133"/>
      <c r="B23" s="179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6137.3279940291104</v>
      </c>
      <c r="S23" s="57"/>
      <c r="T23" s="59">
        <f t="shared" si="4"/>
        <v>6137.3279940291104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6137.3279940291104</v>
      </c>
      <c r="AI23" s="2"/>
      <c r="AJ23" s="2"/>
    </row>
    <row r="24" spans="1:36" x14ac:dyDescent="0.25">
      <c r="A24" s="133"/>
      <c r="B24" s="179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>
        <v>0.81425817844709514</v>
      </c>
      <c r="P24" s="59">
        <f t="shared" si="3"/>
        <v>0.81425817844709514</v>
      </c>
      <c r="Q24" s="57">
        <v>1.4101933871859962</v>
      </c>
      <c r="R24" s="57"/>
      <c r="S24" s="57">
        <v>2645.8497946980506</v>
      </c>
      <c r="T24" s="59">
        <f t="shared" si="4"/>
        <v>2647.2599880852367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2648.074246263684</v>
      </c>
      <c r="AI24" s="2"/>
      <c r="AJ24" s="2"/>
    </row>
    <row r="25" spans="1:36" x14ac:dyDescent="0.25">
      <c r="A25" s="133"/>
      <c r="B25" s="180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4.2551177392522559E-2</v>
      </c>
      <c r="N25" s="91">
        <f t="shared" si="11"/>
        <v>0</v>
      </c>
      <c r="O25" s="91">
        <f t="shared" si="11"/>
        <v>1.621466901982612</v>
      </c>
      <c r="P25" s="91">
        <f t="shared" si="11"/>
        <v>1.6640180793751345</v>
      </c>
      <c r="Q25" s="91">
        <f t="shared" si="11"/>
        <v>598.46046999702401</v>
      </c>
      <c r="R25" s="91">
        <f t="shared" si="11"/>
        <v>6137.3279940291104</v>
      </c>
      <c r="S25" s="91">
        <f t="shared" si="11"/>
        <v>2645.9011565551618</v>
      </c>
      <c r="T25" s="91">
        <f t="shared" si="11"/>
        <v>9381.6896205812955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9383.353638660672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>
        <v>2.2104281201386096</v>
      </c>
      <c r="P26" s="59">
        <f t="shared" si="3"/>
        <v>2.2104281201386096</v>
      </c>
      <c r="Q26" s="57">
        <v>0.35112816250569873</v>
      </c>
      <c r="R26" s="57"/>
      <c r="S26" s="57">
        <v>0.3708084973145101</v>
      </c>
      <c r="T26" s="59">
        <f t="shared" si="4"/>
        <v>0.72193665982020883</v>
      </c>
      <c r="U26" s="57">
        <v>11198.463002151684</v>
      </c>
      <c r="V26" s="57"/>
      <c r="W26" s="57"/>
      <c r="X26" s="57">
        <v>1.3034980349583272</v>
      </c>
      <c r="Y26" s="57"/>
      <c r="Z26" s="59">
        <f t="shared" si="5"/>
        <v>11199.766500186643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11202.698864966602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>
        <v>1.4643845827370639E-3</v>
      </c>
      <c r="R27" s="57"/>
      <c r="S27" s="57"/>
      <c r="T27" s="59">
        <f t="shared" si="4"/>
        <v>1.4643845827370639E-3</v>
      </c>
      <c r="U27" s="57">
        <v>154.27105602833279</v>
      </c>
      <c r="V27" s="57">
        <v>4318.9706957914796</v>
      </c>
      <c r="W27" s="57">
        <v>0.15128852399525061</v>
      </c>
      <c r="X27" s="57">
        <v>0.26767831217719562</v>
      </c>
      <c r="Y27" s="57"/>
      <c r="Z27" s="59">
        <f t="shared" si="5"/>
        <v>4473.660718655985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4473.6621830405675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>
        <v>1.7033527901115479</v>
      </c>
      <c r="O28" s="57"/>
      <c r="P28" s="59">
        <f t="shared" si="3"/>
        <v>1.7033527901115479</v>
      </c>
      <c r="Q28" s="57">
        <v>7.3863772993342625E-2</v>
      </c>
      <c r="R28" s="57"/>
      <c r="S28" s="57"/>
      <c r="T28" s="59">
        <f t="shared" si="4"/>
        <v>7.3863772993342625E-2</v>
      </c>
      <c r="U28" s="57">
        <v>0.14323015981661716</v>
      </c>
      <c r="V28" s="57"/>
      <c r="W28" s="57">
        <v>1318.8880992815978</v>
      </c>
      <c r="X28" s="57">
        <v>0.97891769333059042</v>
      </c>
      <c r="Y28" s="57"/>
      <c r="Z28" s="59">
        <f t="shared" si="5"/>
        <v>1320.010247134745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1321.7874636978497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>
        <v>0.10081658276172493</v>
      </c>
      <c r="Y29" s="57"/>
      <c r="Z29" s="59">
        <f t="shared" si="5"/>
        <v>0.10081658276172493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0.10081658276172493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>
        <v>0.35359239926097102</v>
      </c>
      <c r="N30" s="57">
        <v>1.0499577460826162</v>
      </c>
      <c r="O30" s="57">
        <v>2.991570299310755E-2</v>
      </c>
      <c r="P30" s="59">
        <f t="shared" si="3"/>
        <v>1.4334658483366949</v>
      </c>
      <c r="Q30" s="57"/>
      <c r="R30" s="57"/>
      <c r="S30" s="57">
        <v>7.6801451721554073E-3</v>
      </c>
      <c r="T30" s="59">
        <f t="shared" si="4"/>
        <v>7.6801451721554073E-3</v>
      </c>
      <c r="U30" s="57"/>
      <c r="V30" s="57"/>
      <c r="W30" s="57"/>
      <c r="X30" s="57"/>
      <c r="Y30" s="57">
        <v>78.202505507274822</v>
      </c>
      <c r="Z30" s="59">
        <f t="shared" si="5"/>
        <v>78.202505507274822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79.643651500783676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0.35359239926097102</v>
      </c>
      <c r="N31" s="92">
        <f t="shared" si="12"/>
        <v>2.7533105361941641</v>
      </c>
      <c r="O31" s="92">
        <f t="shared" si="12"/>
        <v>2.2403438231317172</v>
      </c>
      <c r="P31" s="92">
        <f t="shared" si="12"/>
        <v>5.3472467585868522</v>
      </c>
      <c r="Q31" s="92">
        <f t="shared" si="12"/>
        <v>0.42645632008177842</v>
      </c>
      <c r="R31" s="92">
        <f t="shared" si="12"/>
        <v>0</v>
      </c>
      <c r="S31" s="92">
        <f t="shared" si="12"/>
        <v>0.37848864248666553</v>
      </c>
      <c r="T31" s="92">
        <f t="shared" si="12"/>
        <v>0.80494496256844383</v>
      </c>
      <c r="U31" s="92">
        <f t="shared" si="12"/>
        <v>11352.877288339832</v>
      </c>
      <c r="V31" s="92">
        <f t="shared" si="12"/>
        <v>4318.9706957914796</v>
      </c>
      <c r="W31" s="92">
        <f t="shared" si="12"/>
        <v>1319.0393878055929</v>
      </c>
      <c r="X31" s="92">
        <f t="shared" si="12"/>
        <v>2.6509106232278383</v>
      </c>
      <c r="Y31" s="92">
        <f t="shared" si="12"/>
        <v>78.202505507274822</v>
      </c>
      <c r="Z31" s="92">
        <f t="shared" si="12"/>
        <v>17071.740788067407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17077.892979788565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>
        <v>0.20720291062788751</v>
      </c>
      <c r="T32" s="59">
        <f t="shared" si="4"/>
        <v>0.20720291062788751</v>
      </c>
      <c r="U32" s="57"/>
      <c r="V32" s="57"/>
      <c r="W32" s="57"/>
      <c r="X32" s="57"/>
      <c r="Y32" s="57"/>
      <c r="Z32" s="59">
        <f t="shared" si="5"/>
        <v>0</v>
      </c>
      <c r="AA32" s="57">
        <v>199.76254882080434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199.96975173143224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129.78820129012689</v>
      </c>
      <c r="AD34" s="57"/>
      <c r="AE34" s="57"/>
      <c r="AF34" s="57"/>
      <c r="AG34" s="59">
        <f t="shared" si="6"/>
        <v>129.78820129012689</v>
      </c>
      <c r="AH34" s="58">
        <f t="shared" si="0"/>
        <v>129.78820129012689</v>
      </c>
      <c r="AI34" s="2"/>
      <c r="AJ34" s="2"/>
    </row>
    <row r="35" spans="1:36" x14ac:dyDescent="0.25">
      <c r="A35" s="133"/>
      <c r="B35" s="181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>
        <v>1.0579850816174383E-2</v>
      </c>
      <c r="N35" s="57">
        <v>0.57161052567642612</v>
      </c>
      <c r="O35" s="57">
        <v>0.53149494084275184</v>
      </c>
      <c r="P35" s="59">
        <f t="shared" si="3"/>
        <v>1.1136853173353525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>
        <v>1.5643010966289741</v>
      </c>
      <c r="Z35" s="59">
        <f t="shared" si="5"/>
        <v>1.5643010966289741</v>
      </c>
      <c r="AA35" s="57"/>
      <c r="AB35" s="57"/>
      <c r="AC35" s="57"/>
      <c r="AD35" s="57">
        <v>711.2527838277789</v>
      </c>
      <c r="AE35" s="57"/>
      <c r="AF35" s="57"/>
      <c r="AG35" s="59">
        <f t="shared" si="6"/>
        <v>711.2527838277789</v>
      </c>
      <c r="AH35" s="58">
        <f t="shared" si="0"/>
        <v>713.93077024174318</v>
      </c>
      <c r="AI35" s="2"/>
      <c r="AJ35" s="2"/>
    </row>
    <row r="36" spans="1:36" x14ac:dyDescent="0.25">
      <c r="A36" s="133"/>
      <c r="B36" s="181"/>
      <c r="C36" s="37" t="s">
        <v>35</v>
      </c>
      <c r="D36" s="57"/>
      <c r="E36" s="57"/>
      <c r="F36" s="57"/>
      <c r="G36" s="58">
        <f t="shared" si="1"/>
        <v>0</v>
      </c>
      <c r="H36" s="57">
        <v>0.33023621071088605</v>
      </c>
      <c r="I36" s="59">
        <f t="shared" si="2"/>
        <v>0.33023621071088605</v>
      </c>
      <c r="J36" s="57"/>
      <c r="K36" s="57"/>
      <c r="L36" s="57"/>
      <c r="M36" s="57"/>
      <c r="N36" s="57">
        <v>0.35993743815471063</v>
      </c>
      <c r="O36" s="57">
        <v>0.32914521434095501</v>
      </c>
      <c r="P36" s="59">
        <f t="shared" si="3"/>
        <v>0.68908265249566569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>
        <v>0.15019993992961223</v>
      </c>
      <c r="Z36" s="59">
        <f t="shared" si="5"/>
        <v>0.15019993992961223</v>
      </c>
      <c r="AA36" s="57"/>
      <c r="AB36" s="57"/>
      <c r="AC36" s="57"/>
      <c r="AD36" s="57"/>
      <c r="AE36" s="57">
        <v>1749.7599154247862</v>
      </c>
      <c r="AF36" s="57"/>
      <c r="AG36" s="59">
        <f t="shared" si="6"/>
        <v>1749.7599154247862</v>
      </c>
      <c r="AH36" s="58">
        <f t="shared" si="0"/>
        <v>1750.9294342279222</v>
      </c>
      <c r="AI36" s="2"/>
      <c r="AJ36" s="2"/>
    </row>
    <row r="37" spans="1:36" x14ac:dyDescent="0.25">
      <c r="A37" s="133"/>
      <c r="B37" s="181"/>
      <c r="C37" s="37" t="s">
        <v>36</v>
      </c>
      <c r="D37" s="57">
        <v>0.25949180789925913</v>
      </c>
      <c r="E37" s="57"/>
      <c r="F37" s="57">
        <v>0.26686756638619835</v>
      </c>
      <c r="G37" s="58">
        <f t="shared" si="1"/>
        <v>0.52635937428545754</v>
      </c>
      <c r="H37" s="57">
        <v>0.57964146796561222</v>
      </c>
      <c r="I37" s="59">
        <f t="shared" si="2"/>
        <v>1.1060008422510696</v>
      </c>
      <c r="J37" s="57"/>
      <c r="K37" s="57"/>
      <c r="L37" s="57"/>
      <c r="M37" s="57"/>
      <c r="N37" s="57"/>
      <c r="O37" s="57">
        <v>0.4027816715109872</v>
      </c>
      <c r="P37" s="59">
        <f t="shared" si="3"/>
        <v>0.4027816715109872</v>
      </c>
      <c r="Q37" s="57">
        <v>1.7138023903217028E-2</v>
      </c>
      <c r="R37" s="57"/>
      <c r="S37" s="57"/>
      <c r="T37" s="59">
        <f t="shared" si="4"/>
        <v>1.7138023903217028E-2</v>
      </c>
      <c r="U37" s="57">
        <v>0.42396827494711498</v>
      </c>
      <c r="V37" s="57"/>
      <c r="W37" s="57"/>
      <c r="X37" s="57">
        <v>1.2636880332760561</v>
      </c>
      <c r="Y37" s="57">
        <v>1.9659729433109816E-2</v>
      </c>
      <c r="Z37" s="59">
        <f t="shared" si="5"/>
        <v>1.7073160376562808</v>
      </c>
      <c r="AA37" s="57"/>
      <c r="AB37" s="57"/>
      <c r="AC37" s="57"/>
      <c r="AD37" s="57"/>
      <c r="AE37" s="57"/>
      <c r="AF37" s="57">
        <v>7061.5177310519748</v>
      </c>
      <c r="AG37" s="59">
        <f t="shared" si="6"/>
        <v>7061.5177310519748</v>
      </c>
      <c r="AH37" s="58">
        <f t="shared" si="0"/>
        <v>7064.7509676272966</v>
      </c>
      <c r="AI37" s="2"/>
      <c r="AJ37" s="2"/>
    </row>
    <row r="38" spans="1:36" x14ac:dyDescent="0.25">
      <c r="A38" s="133"/>
      <c r="B38" s="182"/>
      <c r="C38" s="38" t="s">
        <v>10</v>
      </c>
      <c r="D38" s="93">
        <f>SUM(D34:D37)</f>
        <v>0.25949180789925913</v>
      </c>
      <c r="E38" s="93">
        <f t="shared" ref="E38:P38" si="13">SUM(E34:E37)</f>
        <v>0</v>
      </c>
      <c r="F38" s="93">
        <f t="shared" si="13"/>
        <v>0.26686756638619835</v>
      </c>
      <c r="G38" s="93">
        <f t="shared" si="13"/>
        <v>0.52635937428545754</v>
      </c>
      <c r="H38" s="93">
        <f t="shared" si="13"/>
        <v>0.90987767867649827</v>
      </c>
      <c r="I38" s="93">
        <f t="shared" si="13"/>
        <v>1.4362370529619557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1.0579850816174383E-2</v>
      </c>
      <c r="N38" s="93">
        <f t="shared" si="13"/>
        <v>0.9315479638311368</v>
      </c>
      <c r="O38" s="93">
        <f t="shared" si="13"/>
        <v>1.2634218266946942</v>
      </c>
      <c r="P38" s="93">
        <f t="shared" si="13"/>
        <v>2.2055496413420053</v>
      </c>
      <c r="Q38" s="93">
        <f>SUM(Q34:Q37)</f>
        <v>1.7138023903217028E-2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1.7138023903217028E-2</v>
      </c>
      <c r="U38" s="93">
        <f t="shared" si="14"/>
        <v>0.42396827494711498</v>
      </c>
      <c r="V38" s="93">
        <f t="shared" si="14"/>
        <v>0</v>
      </c>
      <c r="W38" s="93">
        <f t="shared" si="14"/>
        <v>0</v>
      </c>
      <c r="X38" s="93">
        <f t="shared" si="14"/>
        <v>1.2636880332760561</v>
      </c>
      <c r="Y38" s="93">
        <f t="shared" si="14"/>
        <v>1.734160765991696</v>
      </c>
      <c r="Z38" s="93">
        <f t="shared" si="14"/>
        <v>3.421817074214867</v>
      </c>
      <c r="AA38" s="93">
        <f t="shared" si="14"/>
        <v>0</v>
      </c>
      <c r="AB38" s="93">
        <f t="shared" si="14"/>
        <v>0</v>
      </c>
      <c r="AC38" s="93">
        <f t="shared" si="14"/>
        <v>129.78820129012689</v>
      </c>
      <c r="AD38" s="93">
        <f t="shared" si="14"/>
        <v>711.2527838277789</v>
      </c>
      <c r="AE38" s="93">
        <f t="shared" si="14"/>
        <v>1749.7599154247862</v>
      </c>
      <c r="AF38" s="93">
        <f t="shared" si="14"/>
        <v>7061.5177310519748</v>
      </c>
      <c r="AG38" s="93">
        <f t="shared" si="14"/>
        <v>9652.3186315946659</v>
      </c>
      <c r="AH38" s="98">
        <f t="shared" si="14"/>
        <v>9659.3993733870884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53849.950465386413</v>
      </c>
      <c r="E39" s="61"/>
      <c r="F39" s="61">
        <v>11418.809879289378</v>
      </c>
      <c r="G39" s="58">
        <f t="shared" si="1"/>
        <v>65268.760344675793</v>
      </c>
      <c r="H39" s="61">
        <v>22954.120715987323</v>
      </c>
      <c r="I39" s="59">
        <f t="shared" si="2"/>
        <v>88222.881060663116</v>
      </c>
      <c r="J39" s="61">
        <v>337.21609978897141</v>
      </c>
      <c r="K39" s="61">
        <v>183.54969104637294</v>
      </c>
      <c r="L39" s="61"/>
      <c r="M39" s="61">
        <v>279.12867200780107</v>
      </c>
      <c r="N39" s="61">
        <v>302.65273823900151</v>
      </c>
      <c r="O39" s="61">
        <v>4180.3054706432176</v>
      </c>
      <c r="P39" s="59">
        <f t="shared" si="3"/>
        <v>5282.8526717253644</v>
      </c>
      <c r="Q39" s="61">
        <v>616.14288623925563</v>
      </c>
      <c r="R39" s="61">
        <v>6137.3279940291104</v>
      </c>
      <c r="S39" s="61">
        <v>2796.5235129665234</v>
      </c>
      <c r="T39" s="59">
        <f t="shared" si="4"/>
        <v>9549.9943932348906</v>
      </c>
      <c r="U39" s="61">
        <v>11359.386534915962</v>
      </c>
      <c r="V39" s="61">
        <v>4318.9706957914796</v>
      </c>
      <c r="W39" s="61">
        <v>1319.0393878055929</v>
      </c>
      <c r="X39" s="61">
        <v>9.8096234586604272</v>
      </c>
      <c r="Y39" s="61">
        <v>79.936666273266525</v>
      </c>
      <c r="Z39" s="59">
        <f t="shared" si="5"/>
        <v>17087.142908244961</v>
      </c>
      <c r="AA39" s="61">
        <v>252.01158675627994</v>
      </c>
      <c r="AB39" s="61"/>
      <c r="AC39" s="61">
        <v>129.78820129012689</v>
      </c>
      <c r="AD39" s="61">
        <v>711.2527838277789</v>
      </c>
      <c r="AE39" s="61">
        <v>1749.7599154247862</v>
      </c>
      <c r="AF39" s="61">
        <v>7072.3164791349855</v>
      </c>
      <c r="AG39" s="59">
        <f t="shared" si="6"/>
        <v>9663.1173796776784</v>
      </c>
      <c r="AH39" s="58">
        <f t="shared" si="0"/>
        <v>130058.00000030229</v>
      </c>
      <c r="AI39" s="2"/>
      <c r="AJ39" s="2"/>
    </row>
    <row r="40" spans="1:36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</row>
    <row r="41" spans="1:36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6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J7:P7"/>
    <mergeCell ref="A4:C8"/>
    <mergeCell ref="D7:H7"/>
    <mergeCell ref="D4:T5"/>
    <mergeCell ref="D6:T6"/>
    <mergeCell ref="Q7:T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FF00"/>
  </sheetPr>
  <dimension ref="A1:AI43"/>
  <sheetViews>
    <sheetView showZeros="0" view="pageLayout" topLeftCell="F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8.42578125" style="1" customWidth="1"/>
    <col min="2" max="2" width="22.140625" style="1" customWidth="1"/>
    <col min="3" max="3" width="28.28515625" style="1" customWidth="1"/>
    <col min="4" max="4" width="7.140625" style="1" customWidth="1"/>
    <col min="5" max="6" width="7" style="1" customWidth="1"/>
    <col min="7" max="7" width="6.85546875" style="1" customWidth="1"/>
    <col min="8" max="8" width="7" style="1" customWidth="1"/>
    <col min="9" max="9" width="8.7109375" style="1" customWidth="1"/>
    <col min="10" max="10" width="6.85546875" style="1" customWidth="1"/>
    <col min="11" max="11" width="6.7109375" style="1" customWidth="1"/>
    <col min="12" max="12" width="6.42578125" style="1" customWidth="1"/>
    <col min="13" max="13" width="6.5703125" style="1" customWidth="1"/>
    <col min="14" max="15" width="6.85546875" style="1" customWidth="1"/>
    <col min="16" max="16" width="8.5703125" style="1" customWidth="1"/>
    <col min="17" max="17" width="6.85546875" style="1" customWidth="1"/>
    <col min="18" max="18" width="6.7109375" style="1" customWidth="1"/>
    <col min="19" max="19" width="6.85546875" style="1" customWidth="1"/>
    <col min="20" max="20" width="8.85546875" style="1" customWidth="1"/>
    <col min="21" max="21" width="8.28515625" style="1" customWidth="1"/>
    <col min="22" max="22" width="7.5703125" style="1" customWidth="1"/>
    <col min="23" max="24" width="7.28515625" style="1" bestFit="1" customWidth="1"/>
    <col min="25" max="25" width="7.42578125" style="1" customWidth="1"/>
    <col min="26" max="26" width="10.5703125" style="1" bestFit="1" customWidth="1"/>
    <col min="27" max="28" width="9.85546875" style="1" customWidth="1"/>
    <col min="29" max="29" width="8.140625" style="1" customWidth="1"/>
    <col min="30" max="31" width="8.28515625" style="1" customWidth="1"/>
    <col min="32" max="32" width="8" style="1" customWidth="1"/>
    <col min="33" max="33" width="10.5703125" style="1" bestFit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64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64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1396.5540851508699</v>
      </c>
      <c r="E9" s="57">
        <v>5.8585091448930218E-2</v>
      </c>
      <c r="F9" s="57">
        <v>0.45740207780908826</v>
      </c>
      <c r="G9" s="58">
        <f>SUM(D9:F9)</f>
        <v>1397.070072320128</v>
      </c>
      <c r="H9" s="57"/>
      <c r="I9" s="59">
        <f>SUM(G9:H9)</f>
        <v>1397.070072320128</v>
      </c>
      <c r="J9" s="57"/>
      <c r="K9" s="57"/>
      <c r="L9" s="57"/>
      <c r="M9" s="57"/>
      <c r="N9" s="57">
        <v>0.64434615163165887</v>
      </c>
      <c r="O9" s="57">
        <v>9.3385185531804566</v>
      </c>
      <c r="P9" s="59">
        <f>SUM(J9:O9)</f>
        <v>9.9828647048121155</v>
      </c>
      <c r="Q9" s="57">
        <v>0.25518422943326374</v>
      </c>
      <c r="R9" s="57">
        <v>0.20887401223378627</v>
      </c>
      <c r="S9" s="57">
        <v>0.13565215288133187</v>
      </c>
      <c r="T9" s="59">
        <f>SUM(Q9:S9)</f>
        <v>0.59971039454838193</v>
      </c>
      <c r="U9" s="57">
        <v>0.90713897435557045</v>
      </c>
      <c r="V9" s="57"/>
      <c r="W9" s="57"/>
      <c r="X9" s="57">
        <v>6.4704499483474738</v>
      </c>
      <c r="Y9" s="57"/>
      <c r="Z9" s="59">
        <f>SUM(U9:Y9)</f>
        <v>7.377588922703044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1415.0302363421915</v>
      </c>
      <c r="AI9" s="2"/>
    </row>
    <row r="10" spans="1:35" x14ac:dyDescent="0.25">
      <c r="A10" s="133"/>
      <c r="B10" s="160"/>
      <c r="C10" s="26" t="s">
        <v>12</v>
      </c>
      <c r="D10" s="57"/>
      <c r="E10" s="57">
        <v>1.6705922342121919</v>
      </c>
      <c r="F10" s="57"/>
      <c r="G10" s="58">
        <f t="shared" ref="G10:G39" si="1">SUM(D10:F10)</f>
        <v>1.6705922342121919</v>
      </c>
      <c r="H10" s="57"/>
      <c r="I10" s="59">
        <f t="shared" ref="I10:I39" si="2">SUM(G10:H10)</f>
        <v>1.6705922342121919</v>
      </c>
      <c r="J10" s="57"/>
      <c r="K10" s="57"/>
      <c r="L10" s="57"/>
      <c r="M10" s="57"/>
      <c r="N10" s="57"/>
      <c r="O10" s="57">
        <v>0.11977290004993253</v>
      </c>
      <c r="P10" s="59">
        <f t="shared" ref="P10:P39" si="3">SUM(J10:O10)</f>
        <v>0.11977290004993253</v>
      </c>
      <c r="Q10" s="57"/>
      <c r="R10" s="57"/>
      <c r="S10" s="57"/>
      <c r="T10" s="59">
        <f t="shared" ref="T10:T39" si="4">SUM(Q10:S10)</f>
        <v>0</v>
      </c>
      <c r="U10" s="57">
        <v>3.3541273724434486</v>
      </c>
      <c r="V10" s="57"/>
      <c r="W10" s="57"/>
      <c r="X10" s="57">
        <v>11.301445842995756</v>
      </c>
      <c r="Y10" s="57"/>
      <c r="Z10" s="59">
        <f t="shared" ref="Z10:Z39" si="5">SUM(U10:Y10)</f>
        <v>14.655573215439205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16.445938349701329</v>
      </c>
      <c r="AI10" s="2"/>
    </row>
    <row r="11" spans="1:35" x14ac:dyDescent="0.25">
      <c r="A11" s="133"/>
      <c r="B11" s="160"/>
      <c r="C11" s="26" t="s">
        <v>13</v>
      </c>
      <c r="D11" s="57"/>
      <c r="E11" s="57">
        <v>0.12914500036429255</v>
      </c>
      <c r="F11" s="57">
        <v>765.80364706521254</v>
      </c>
      <c r="G11" s="58">
        <f t="shared" si="1"/>
        <v>765.93279206557679</v>
      </c>
      <c r="H11" s="57"/>
      <c r="I11" s="59">
        <v>7421.5986573514901</v>
      </c>
      <c r="J11" s="57"/>
      <c r="K11" s="57"/>
      <c r="L11" s="57"/>
      <c r="M11" s="57"/>
      <c r="N11" s="57">
        <v>0.70988466377995729</v>
      </c>
      <c r="O11" s="57">
        <v>34.06983406651878</v>
      </c>
      <c r="P11" s="59">
        <f t="shared" si="3"/>
        <v>34.77971873029874</v>
      </c>
      <c r="Q11" s="57"/>
      <c r="R11" s="57">
        <v>9.9764340735071316E-2</v>
      </c>
      <c r="S11" s="57">
        <v>0.24160995557684645</v>
      </c>
      <c r="T11" s="59">
        <f t="shared" si="4"/>
        <v>0.34137429631191774</v>
      </c>
      <c r="U11" s="57">
        <v>0.91138065179462635</v>
      </c>
      <c r="V11" s="57"/>
      <c r="W11" s="57"/>
      <c r="X11" s="57">
        <v>11.088310100668203</v>
      </c>
      <c r="Y11" s="57"/>
      <c r="Z11" s="59">
        <f t="shared" si="5"/>
        <v>11.999690752462829</v>
      </c>
      <c r="AA11" s="57"/>
      <c r="AB11" s="57"/>
      <c r="AC11" s="57"/>
      <c r="AD11" s="57"/>
      <c r="AE11" s="57"/>
      <c r="AF11" s="57">
        <v>4.167488043869242E-2</v>
      </c>
      <c r="AG11" s="59">
        <f t="shared" si="6"/>
        <v>4.167488043869242E-2</v>
      </c>
      <c r="AH11" s="58">
        <f t="shared" si="0"/>
        <v>7468.7611160110027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1396.5540851508699</v>
      </c>
      <c r="E12" s="87">
        <f t="shared" ref="E12:AH12" si="7">SUM(E9:E11)</f>
        <v>1.8583223260254149</v>
      </c>
      <c r="F12" s="87">
        <f t="shared" si="7"/>
        <v>766.26104914302164</v>
      </c>
      <c r="G12" s="87">
        <f t="shared" si="7"/>
        <v>2164.673456619917</v>
      </c>
      <c r="H12" s="87">
        <f t="shared" si="7"/>
        <v>0</v>
      </c>
      <c r="I12" s="87">
        <f t="shared" si="7"/>
        <v>8820.3393219058307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1.3542308154116163</v>
      </c>
      <c r="O12" s="87">
        <f t="shared" si="7"/>
        <v>43.528125519749167</v>
      </c>
      <c r="P12" s="87">
        <f t="shared" si="7"/>
        <v>44.882356335160786</v>
      </c>
      <c r="Q12" s="87">
        <f t="shared" si="7"/>
        <v>0.25518422943326374</v>
      </c>
      <c r="R12" s="87">
        <f t="shared" si="7"/>
        <v>0.30863835296885755</v>
      </c>
      <c r="S12" s="87">
        <f t="shared" si="7"/>
        <v>0.37726210845817831</v>
      </c>
      <c r="T12" s="87">
        <f t="shared" si="7"/>
        <v>0.94108469086029967</v>
      </c>
      <c r="U12" s="87">
        <f t="shared" si="7"/>
        <v>5.1726469985936454</v>
      </c>
      <c r="V12" s="87">
        <f t="shared" si="7"/>
        <v>0</v>
      </c>
      <c r="W12" s="87">
        <f t="shared" si="7"/>
        <v>0</v>
      </c>
      <c r="X12" s="87">
        <f t="shared" si="7"/>
        <v>28.860205892011432</v>
      </c>
      <c r="Y12" s="87">
        <f t="shared" si="7"/>
        <v>0</v>
      </c>
      <c r="Z12" s="87">
        <f t="shared" si="7"/>
        <v>34.032852890605078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4.167488043869242E-2</v>
      </c>
      <c r="AG12" s="87">
        <f t="shared" si="7"/>
        <v>4.167488043869242E-2</v>
      </c>
      <c r="AH12" s="87">
        <f t="shared" si="7"/>
        <v>8900.2372907028948</v>
      </c>
      <c r="AI12" s="2"/>
    </row>
    <row r="13" spans="1:35" x14ac:dyDescent="0.25">
      <c r="A13" s="133"/>
      <c r="B13" s="160"/>
      <c r="C13" s="26" t="s">
        <v>14</v>
      </c>
      <c r="D13" s="57">
        <v>0.25095329823765417</v>
      </c>
      <c r="E13" s="57"/>
      <c r="F13" s="57"/>
      <c r="G13" s="58">
        <f t="shared" si="1"/>
        <v>0.25095329823765417</v>
      </c>
      <c r="H13" s="57">
        <v>28.89324950220945</v>
      </c>
      <c r="I13" s="59">
        <f t="shared" si="2"/>
        <v>29.144202800447104</v>
      </c>
      <c r="J13" s="57"/>
      <c r="K13" s="57"/>
      <c r="L13" s="57"/>
      <c r="M13" s="57"/>
      <c r="N13" s="57">
        <v>2.0850541779600315E-2</v>
      </c>
      <c r="O13" s="57">
        <v>3.6280167149761904</v>
      </c>
      <c r="P13" s="59">
        <f t="shared" si="3"/>
        <v>3.6488672567557905</v>
      </c>
      <c r="Q13" s="57"/>
      <c r="R13" s="57"/>
      <c r="S13" s="57"/>
      <c r="T13" s="59">
        <f t="shared" si="4"/>
        <v>0</v>
      </c>
      <c r="U13" s="57">
        <v>5.4393742377645903E-2</v>
      </c>
      <c r="V13" s="57"/>
      <c r="W13" s="57"/>
      <c r="X13" s="57">
        <v>0.66664769252364287</v>
      </c>
      <c r="Y13" s="57"/>
      <c r="Z13" s="59">
        <f t="shared" si="5"/>
        <v>0.7210414349012888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33.514111492104185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1396.8050384491075</v>
      </c>
      <c r="E14" s="87">
        <f t="shared" ref="E14:AH14" si="8">E12+E13</f>
        <v>1.8583223260254149</v>
      </c>
      <c r="F14" s="87">
        <f t="shared" si="8"/>
        <v>766.26104914302164</v>
      </c>
      <c r="G14" s="87">
        <f t="shared" si="8"/>
        <v>2164.9244099181547</v>
      </c>
      <c r="H14" s="87">
        <f t="shared" si="8"/>
        <v>28.89324950220945</v>
      </c>
      <c r="I14" s="87">
        <f t="shared" si="8"/>
        <v>8849.4835247062783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1.3750813571912166</v>
      </c>
      <c r="O14" s="87">
        <f t="shared" si="8"/>
        <v>47.156142234725358</v>
      </c>
      <c r="P14" s="87">
        <f t="shared" si="8"/>
        <v>48.531223591916579</v>
      </c>
      <c r="Q14" s="87">
        <f t="shared" si="8"/>
        <v>0.25518422943326374</v>
      </c>
      <c r="R14" s="87">
        <f t="shared" si="8"/>
        <v>0.30863835296885755</v>
      </c>
      <c r="S14" s="87">
        <f t="shared" si="8"/>
        <v>0.37726210845817831</v>
      </c>
      <c r="T14" s="87">
        <f t="shared" si="8"/>
        <v>0.94108469086029967</v>
      </c>
      <c r="U14" s="87">
        <f t="shared" si="8"/>
        <v>5.2270407409712911</v>
      </c>
      <c r="V14" s="87">
        <f t="shared" si="8"/>
        <v>0</v>
      </c>
      <c r="W14" s="87">
        <f t="shared" si="8"/>
        <v>0</v>
      </c>
      <c r="X14" s="87">
        <f t="shared" si="8"/>
        <v>29.526853584535075</v>
      </c>
      <c r="Y14" s="87">
        <f t="shared" si="8"/>
        <v>0</v>
      </c>
      <c r="Z14" s="87">
        <f t="shared" si="8"/>
        <v>34.753894325506366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4.167488043869242E-2</v>
      </c>
      <c r="AG14" s="87">
        <f t="shared" si="8"/>
        <v>4.167488043869242E-2</v>
      </c>
      <c r="AH14" s="87">
        <f t="shared" si="8"/>
        <v>8933.7514021949992</v>
      </c>
      <c r="AI14" s="2"/>
    </row>
    <row r="15" spans="1:35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0.2395281118403628</v>
      </c>
      <c r="L16" s="57"/>
      <c r="M16" s="57"/>
      <c r="N16" s="57"/>
      <c r="O16" s="57"/>
      <c r="P16" s="59">
        <f t="shared" si="3"/>
        <v>0.2395281118403628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0.2395281118403628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1.3161748700798346</v>
      </c>
      <c r="O19" s="57">
        <v>0.26977143750498345</v>
      </c>
      <c r="P19" s="59">
        <f t="shared" si="3"/>
        <v>1.5859463075848179</v>
      </c>
      <c r="Q19" s="57"/>
      <c r="R19" s="57"/>
      <c r="S19" s="57"/>
      <c r="T19" s="59">
        <f t="shared" si="4"/>
        <v>0</v>
      </c>
      <c r="U19" s="57"/>
      <c r="V19" s="57"/>
      <c r="W19" s="57"/>
      <c r="X19" s="57">
        <v>5.8402548174428484E-2</v>
      </c>
      <c r="Y19" s="57"/>
      <c r="Z19" s="59">
        <f t="shared" si="5"/>
        <v>5.8402548174428484E-2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1.6443488557592465</v>
      </c>
      <c r="AI19" s="2"/>
    </row>
    <row r="20" spans="1:35" x14ac:dyDescent="0.25">
      <c r="A20" s="133"/>
      <c r="B20" s="174"/>
      <c r="C20" s="29" t="s">
        <v>21</v>
      </c>
      <c r="D20" s="57"/>
      <c r="E20" s="57">
        <v>1.3400544675645809</v>
      </c>
      <c r="F20" s="57">
        <v>1.296850208782597</v>
      </c>
      <c r="G20" s="58">
        <f t="shared" si="1"/>
        <v>2.6369046763471777</v>
      </c>
      <c r="H20" s="57"/>
      <c r="I20" s="59">
        <f t="shared" si="2"/>
        <v>2.6369046763471777</v>
      </c>
      <c r="J20" s="57"/>
      <c r="K20" s="57">
        <v>4.6466888425134634E-2</v>
      </c>
      <c r="L20" s="57"/>
      <c r="M20" s="57"/>
      <c r="N20" s="57">
        <v>8.9329288722328981E-2</v>
      </c>
      <c r="O20" s="57">
        <v>175.49968175463121</v>
      </c>
      <c r="P20" s="59">
        <f t="shared" si="3"/>
        <v>175.63547793177867</v>
      </c>
      <c r="Q20" s="57"/>
      <c r="R20" s="57">
        <v>0.53331143052865471</v>
      </c>
      <c r="S20" s="57"/>
      <c r="T20" s="59">
        <f t="shared" si="4"/>
        <v>0.53331143052865471</v>
      </c>
      <c r="U20" s="57">
        <v>0.76144081815940723</v>
      </c>
      <c r="V20" s="57"/>
      <c r="W20" s="57"/>
      <c r="X20" s="57">
        <v>75.070250343527221</v>
      </c>
      <c r="Y20" s="57"/>
      <c r="Z20" s="59">
        <f t="shared" si="5"/>
        <v>75.831691161686621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254.6373852003411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1.3400544675645809</v>
      </c>
      <c r="F21" s="88">
        <f t="shared" si="9"/>
        <v>1.296850208782597</v>
      </c>
      <c r="G21" s="88">
        <f t="shared" si="9"/>
        <v>2.6369046763471777</v>
      </c>
      <c r="H21" s="88">
        <f t="shared" si="9"/>
        <v>0</v>
      </c>
      <c r="I21" s="88">
        <f t="shared" si="9"/>
        <v>2.6369046763471777</v>
      </c>
      <c r="J21" s="88">
        <f t="shared" si="9"/>
        <v>0</v>
      </c>
      <c r="K21" s="88">
        <f t="shared" si="9"/>
        <v>0.2859950002654974</v>
      </c>
      <c r="L21" s="88">
        <f t="shared" si="9"/>
        <v>0</v>
      </c>
      <c r="M21" s="88">
        <f t="shared" si="9"/>
        <v>0</v>
      </c>
      <c r="N21" s="88">
        <f t="shared" si="9"/>
        <v>1.4055041588021635</v>
      </c>
      <c r="O21" s="88">
        <f t="shared" si="9"/>
        <v>175.76945319213618</v>
      </c>
      <c r="P21" s="88">
        <f t="shared" si="9"/>
        <v>177.46095235120384</v>
      </c>
      <c r="Q21" s="88">
        <f t="shared" si="9"/>
        <v>0</v>
      </c>
      <c r="R21" s="88">
        <f t="shared" si="9"/>
        <v>0.53331143052865471</v>
      </c>
      <c r="S21" s="88">
        <f t="shared" si="9"/>
        <v>0</v>
      </c>
      <c r="T21" s="88">
        <f t="shared" si="9"/>
        <v>0.53331143052865471</v>
      </c>
      <c r="U21" s="88">
        <f t="shared" si="9"/>
        <v>0.76144081815940723</v>
      </c>
      <c r="V21" s="88">
        <f t="shared" si="9"/>
        <v>0</v>
      </c>
      <c r="W21" s="88">
        <f t="shared" si="9"/>
        <v>0</v>
      </c>
      <c r="X21" s="88">
        <f t="shared" si="9"/>
        <v>75.128652891701648</v>
      </c>
      <c r="Y21" s="88">
        <f t="shared" si="9"/>
        <v>0</v>
      </c>
      <c r="Z21" s="88">
        <f t="shared" si="9"/>
        <v>75.890093709861048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256.52126216794073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>
        <v>0.31080154619951939</v>
      </c>
      <c r="P22" s="59">
        <f t="shared" si="3"/>
        <v>0.31080154619951939</v>
      </c>
      <c r="Q22" s="57">
        <v>5.5227684187276189</v>
      </c>
      <c r="R22" s="57"/>
      <c r="S22" s="57">
        <v>0.22031581964041261</v>
      </c>
      <c r="T22" s="59">
        <f t="shared" si="4"/>
        <v>5.7430842383680316</v>
      </c>
      <c r="U22" s="57"/>
      <c r="V22" s="57"/>
      <c r="W22" s="57"/>
      <c r="X22" s="57">
        <v>0.13453037691024028</v>
      </c>
      <c r="Y22" s="57"/>
      <c r="Z22" s="59">
        <f t="shared" si="5"/>
        <v>0.13453037691024028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6.1884161614777913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561.12679411153749</v>
      </c>
      <c r="S23" s="57"/>
      <c r="T23" s="59">
        <f t="shared" si="4"/>
        <v>561.12679411153749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561.12679411153749</v>
      </c>
      <c r="AI23" s="2"/>
    </row>
    <row r="24" spans="1:35" x14ac:dyDescent="0.25">
      <c r="A24" s="133"/>
      <c r="B24" s="166"/>
      <c r="C24" s="31" t="s">
        <v>24</v>
      </c>
      <c r="D24" s="57"/>
      <c r="E24" s="57">
        <v>1.598916603177343E-2</v>
      </c>
      <c r="F24" s="57"/>
      <c r="G24" s="58">
        <f t="shared" si="1"/>
        <v>1.598916603177343E-2</v>
      </c>
      <c r="H24" s="57"/>
      <c r="I24" s="59">
        <f t="shared" si="2"/>
        <v>1.598916603177343E-2</v>
      </c>
      <c r="J24" s="57"/>
      <c r="K24" s="57"/>
      <c r="L24" s="57"/>
      <c r="M24" s="57"/>
      <c r="N24" s="57"/>
      <c r="O24" s="57">
        <v>0.62787728633798201</v>
      </c>
      <c r="P24" s="59">
        <f t="shared" si="3"/>
        <v>0.62787728633798201</v>
      </c>
      <c r="Q24" s="57"/>
      <c r="R24" s="57"/>
      <c r="S24" s="57">
        <v>320.36180882005868</v>
      </c>
      <c r="T24" s="59">
        <f t="shared" si="4"/>
        <v>320.36180882005868</v>
      </c>
      <c r="U24" s="57"/>
      <c r="V24" s="57"/>
      <c r="W24" s="57"/>
      <c r="X24" s="57">
        <v>0.41887415857989829</v>
      </c>
      <c r="Y24" s="57"/>
      <c r="Z24" s="59">
        <f t="shared" si="5"/>
        <v>0.41887415857989829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321.42454943100836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1.598916603177343E-2</v>
      </c>
      <c r="F25" s="91">
        <f t="shared" si="11"/>
        <v>0</v>
      </c>
      <c r="G25" s="91">
        <f t="shared" si="11"/>
        <v>1.598916603177343E-2</v>
      </c>
      <c r="H25" s="91">
        <f t="shared" si="11"/>
        <v>0</v>
      </c>
      <c r="I25" s="91">
        <f t="shared" si="11"/>
        <v>1.598916603177343E-2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0.9386788325375014</v>
      </c>
      <c r="P25" s="91">
        <f t="shared" si="11"/>
        <v>0.9386788325375014</v>
      </c>
      <c r="Q25" s="91">
        <f t="shared" si="11"/>
        <v>5.5227684187276189</v>
      </c>
      <c r="R25" s="91">
        <f t="shared" si="11"/>
        <v>561.12679411153749</v>
      </c>
      <c r="S25" s="91">
        <f t="shared" si="11"/>
        <v>320.58212463969909</v>
      </c>
      <c r="T25" s="91">
        <f t="shared" si="11"/>
        <v>887.23168716996429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0.55340453549013857</v>
      </c>
      <c r="Y25" s="91">
        <f t="shared" si="11"/>
        <v>0</v>
      </c>
      <c r="Z25" s="91">
        <f t="shared" si="11"/>
        <v>0.55340453549013857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888.73975970402364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6.7223940941773183E-2</v>
      </c>
      <c r="E26" s="57">
        <v>2.8115775044878908</v>
      </c>
      <c r="F26" s="57">
        <v>4.9680661210652888</v>
      </c>
      <c r="G26" s="58">
        <f t="shared" si="1"/>
        <v>7.8468675664949528</v>
      </c>
      <c r="H26" s="57"/>
      <c r="I26" s="59">
        <f t="shared" si="2"/>
        <v>7.8468675664949528</v>
      </c>
      <c r="J26" s="57"/>
      <c r="K26" s="57"/>
      <c r="L26" s="57"/>
      <c r="M26" s="57"/>
      <c r="N26" s="57"/>
      <c r="O26" s="57">
        <v>77.429554427205744</v>
      </c>
      <c r="P26" s="59">
        <f t="shared" si="3"/>
        <v>77.429554427205744</v>
      </c>
      <c r="Q26" s="57"/>
      <c r="R26" s="57">
        <v>2.029449286016197</v>
      </c>
      <c r="S26" s="57">
        <v>3.8910885156908867E-3</v>
      </c>
      <c r="T26" s="59">
        <f t="shared" si="4"/>
        <v>2.0333403745318881</v>
      </c>
      <c r="U26" s="57">
        <v>2188.598322564415</v>
      </c>
      <c r="V26" s="57"/>
      <c r="W26" s="57"/>
      <c r="X26" s="57">
        <v>101.35382406751256</v>
      </c>
      <c r="Y26" s="57"/>
      <c r="Z26" s="59">
        <f t="shared" si="5"/>
        <v>2289.9521466319275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2377.2619090001599</v>
      </c>
      <c r="AI26" s="2"/>
    </row>
    <row r="27" spans="1:35" x14ac:dyDescent="0.25">
      <c r="A27" s="133"/>
      <c r="B27" s="169"/>
      <c r="C27" s="33" t="s">
        <v>26</v>
      </c>
      <c r="D27" s="57">
        <v>3.4404363354388547E-2</v>
      </c>
      <c r="E27" s="57">
        <v>19.277193906212041</v>
      </c>
      <c r="F27" s="57">
        <v>0.16466283723101213</v>
      </c>
      <c r="G27" s="58">
        <f t="shared" si="1"/>
        <v>19.476261106797441</v>
      </c>
      <c r="H27" s="57"/>
      <c r="I27" s="59">
        <f t="shared" si="2"/>
        <v>19.476261106797441</v>
      </c>
      <c r="J27" s="57"/>
      <c r="K27" s="57">
        <v>0.18822451112873259</v>
      </c>
      <c r="L27" s="57"/>
      <c r="M27" s="57"/>
      <c r="N27" s="57"/>
      <c r="O27" s="57"/>
      <c r="P27" s="59">
        <f t="shared" si="3"/>
        <v>0.18822451112873259</v>
      </c>
      <c r="Q27" s="57"/>
      <c r="R27" s="57">
        <v>0.10561797399637857</v>
      </c>
      <c r="S27" s="57"/>
      <c r="T27" s="59">
        <f t="shared" si="4"/>
        <v>0.10561797399637857</v>
      </c>
      <c r="U27" s="57">
        <v>22.426188294387309</v>
      </c>
      <c r="V27" s="57">
        <v>3653.5103823170298</v>
      </c>
      <c r="W27" s="57">
        <v>0.19827436435780307</v>
      </c>
      <c r="X27" s="57">
        <v>97.461009145378199</v>
      </c>
      <c r="Y27" s="57"/>
      <c r="Z27" s="59">
        <f t="shared" si="5"/>
        <v>3773.5958541211535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3793.3659577130761</v>
      </c>
      <c r="AI27" s="2"/>
    </row>
    <row r="28" spans="1:35" x14ac:dyDescent="0.25">
      <c r="A28" s="133"/>
      <c r="B28" s="169"/>
      <c r="C28" s="33" t="s">
        <v>27</v>
      </c>
      <c r="D28" s="57"/>
      <c r="E28" s="57">
        <v>0.72404925489221172</v>
      </c>
      <c r="F28" s="57"/>
      <c r="G28" s="58">
        <f t="shared" si="1"/>
        <v>0.72404925489221172</v>
      </c>
      <c r="H28" s="57"/>
      <c r="I28" s="59">
        <f t="shared" si="2"/>
        <v>0.72404925489221172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>
        <v>0.63431710952658016</v>
      </c>
      <c r="V28" s="57"/>
      <c r="W28" s="57">
        <v>291.72035383446411</v>
      </c>
      <c r="X28" s="57">
        <v>7.439592580567691</v>
      </c>
      <c r="Y28" s="57"/>
      <c r="Z28" s="59">
        <f t="shared" si="5"/>
        <v>299.7942635245584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300.51831277945064</v>
      </c>
      <c r="AI28" s="2"/>
    </row>
    <row r="29" spans="1:35" x14ac:dyDescent="0.25">
      <c r="A29" s="133"/>
      <c r="B29" s="169"/>
      <c r="C29" s="33" t="s">
        <v>28</v>
      </c>
      <c r="D29" s="57"/>
      <c r="E29" s="57">
        <v>4.607943094217279</v>
      </c>
      <c r="F29" s="57"/>
      <c r="G29" s="58">
        <f t="shared" si="1"/>
        <v>4.607943094217279</v>
      </c>
      <c r="H29" s="57"/>
      <c r="I29" s="59">
        <f t="shared" si="2"/>
        <v>4.607943094217279</v>
      </c>
      <c r="J29" s="57"/>
      <c r="K29" s="57"/>
      <c r="L29" s="57"/>
      <c r="M29" s="57"/>
      <c r="N29" s="57"/>
      <c r="O29" s="57">
        <v>0.26525260104601139</v>
      </c>
      <c r="P29" s="59">
        <f t="shared" si="3"/>
        <v>0.26525260104601139</v>
      </c>
      <c r="Q29" s="57"/>
      <c r="R29" s="57">
        <v>7.712677211066607E-2</v>
      </c>
      <c r="S29" s="57"/>
      <c r="T29" s="59">
        <f t="shared" si="4"/>
        <v>7.712677211066607E-2</v>
      </c>
      <c r="U29" s="57">
        <v>350.16748778330515</v>
      </c>
      <c r="V29" s="57">
        <v>1.8632756261738606</v>
      </c>
      <c r="W29" s="57"/>
      <c r="X29" s="57">
        <v>120.82947089289614</v>
      </c>
      <c r="Y29" s="57"/>
      <c r="Z29" s="59">
        <f t="shared" si="5"/>
        <v>472.86023430237515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477.8105567697491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0.10162830429616174</v>
      </c>
      <c r="E31" s="92">
        <f t="shared" ref="E31:AH31" si="12">SUM(E26:E30)</f>
        <v>27.420763759809422</v>
      </c>
      <c r="F31" s="92">
        <f t="shared" si="12"/>
        <v>5.1327289582963012</v>
      </c>
      <c r="G31" s="92">
        <f t="shared" si="12"/>
        <v>32.655121022401886</v>
      </c>
      <c r="H31" s="92">
        <f t="shared" si="12"/>
        <v>0</v>
      </c>
      <c r="I31" s="92">
        <f t="shared" si="12"/>
        <v>32.655121022401886</v>
      </c>
      <c r="J31" s="92">
        <f t="shared" si="12"/>
        <v>0</v>
      </c>
      <c r="K31" s="92">
        <f t="shared" si="12"/>
        <v>0.18822451112873259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77.694807028251759</v>
      </c>
      <c r="P31" s="92">
        <f t="shared" si="12"/>
        <v>77.883031539380497</v>
      </c>
      <c r="Q31" s="92">
        <f t="shared" si="12"/>
        <v>0</v>
      </c>
      <c r="R31" s="92">
        <f t="shared" si="12"/>
        <v>2.2121940321232416</v>
      </c>
      <c r="S31" s="92">
        <f t="shared" si="12"/>
        <v>3.8910885156908867E-3</v>
      </c>
      <c r="T31" s="92">
        <f t="shared" si="12"/>
        <v>2.2160851206389327</v>
      </c>
      <c r="U31" s="92">
        <f t="shared" si="12"/>
        <v>2561.826315751634</v>
      </c>
      <c r="V31" s="92">
        <f t="shared" si="12"/>
        <v>3655.3736579432039</v>
      </c>
      <c r="W31" s="92">
        <f t="shared" si="12"/>
        <v>291.91862819882192</v>
      </c>
      <c r="X31" s="92">
        <f t="shared" si="12"/>
        <v>327.08389668635459</v>
      </c>
      <c r="Y31" s="92">
        <f t="shared" si="12"/>
        <v>0</v>
      </c>
      <c r="Z31" s="92">
        <f t="shared" si="12"/>
        <v>6836.2024985800135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6948.9567362624357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>
        <v>0.93427811486820656</v>
      </c>
      <c r="P34" s="59">
        <f t="shared" si="3"/>
        <v>0.93427811486820656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4.7612127952315326</v>
      </c>
      <c r="AD34" s="57"/>
      <c r="AE34" s="57"/>
      <c r="AF34" s="57"/>
      <c r="AG34" s="59">
        <f t="shared" si="6"/>
        <v>4.7612127952315326</v>
      </c>
      <c r="AH34" s="58">
        <f t="shared" si="0"/>
        <v>5.6954909100997391</v>
      </c>
      <c r="AI34" s="2"/>
    </row>
    <row r="35" spans="1:35" x14ac:dyDescent="0.25">
      <c r="A35" s="133"/>
      <c r="B35" s="181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81"/>
      <c r="C36" s="37" t="s">
        <v>35</v>
      </c>
      <c r="D36" s="57"/>
      <c r="E36" s="57">
        <v>2.2307095394054548E-2</v>
      </c>
      <c r="F36" s="57"/>
      <c r="G36" s="58">
        <f t="shared" si="1"/>
        <v>2.2307095394054548E-2</v>
      </c>
      <c r="H36" s="57"/>
      <c r="I36" s="59">
        <f t="shared" si="2"/>
        <v>2.2307095394054548E-2</v>
      </c>
      <c r="J36" s="57"/>
      <c r="K36" s="57"/>
      <c r="L36" s="57"/>
      <c r="M36" s="57"/>
      <c r="N36" s="57">
        <v>0.70533429335197895</v>
      </c>
      <c r="O36" s="57">
        <v>3.9724472934498101E-2</v>
      </c>
      <c r="P36" s="59">
        <f t="shared" si="3"/>
        <v>0.74505876628647705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0.1886493577322079</v>
      </c>
      <c r="Y36" s="57"/>
      <c r="Z36" s="59">
        <f t="shared" si="5"/>
        <v>0.1886493577322079</v>
      </c>
      <c r="AA36" s="57"/>
      <c r="AB36" s="57"/>
      <c r="AC36" s="57"/>
      <c r="AD36" s="57"/>
      <c r="AE36" s="57">
        <v>49.596639342417994</v>
      </c>
      <c r="AF36" s="57"/>
      <c r="AG36" s="59">
        <f t="shared" si="6"/>
        <v>49.596639342417994</v>
      </c>
      <c r="AH36" s="58">
        <f t="shared" si="0"/>
        <v>50.552654561830735</v>
      </c>
      <c r="AI36" s="2"/>
    </row>
    <row r="37" spans="1:35" x14ac:dyDescent="0.25">
      <c r="A37" s="133"/>
      <c r="B37" s="181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>
        <v>1.2878716030611631E-2</v>
      </c>
      <c r="P37" s="59">
        <f t="shared" si="3"/>
        <v>1.2878716030611631E-2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57.435683057694554</v>
      </c>
      <c r="AG37" s="59">
        <f t="shared" si="6"/>
        <v>57.435683057694554</v>
      </c>
      <c r="AH37" s="58">
        <f t="shared" si="0"/>
        <v>57.448561773725167</v>
      </c>
      <c r="AI37" s="2"/>
    </row>
    <row r="38" spans="1:35" x14ac:dyDescent="0.25">
      <c r="A38" s="133"/>
      <c r="B38" s="182"/>
      <c r="C38" s="38" t="s">
        <v>10</v>
      </c>
      <c r="D38" s="93">
        <f>SUM(D34:D37)</f>
        <v>0</v>
      </c>
      <c r="E38" s="93">
        <f t="shared" ref="E38:P38" si="13">SUM(E34:E37)</f>
        <v>2.2307095394054548E-2</v>
      </c>
      <c r="F38" s="93">
        <f t="shared" si="13"/>
        <v>0</v>
      </c>
      <c r="G38" s="93">
        <f t="shared" si="13"/>
        <v>2.2307095394054548E-2</v>
      </c>
      <c r="H38" s="93">
        <f t="shared" si="13"/>
        <v>0</v>
      </c>
      <c r="I38" s="93">
        <f t="shared" si="13"/>
        <v>2.2307095394054548E-2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0.70533429335197895</v>
      </c>
      <c r="O38" s="93">
        <f t="shared" si="13"/>
        <v>0.98688130383331629</v>
      </c>
      <c r="P38" s="93">
        <f t="shared" si="13"/>
        <v>1.6922155971852952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0.1886493577322079</v>
      </c>
      <c r="Y38" s="93">
        <f t="shared" si="14"/>
        <v>0</v>
      </c>
      <c r="Z38" s="93">
        <f t="shared" si="14"/>
        <v>0.1886493577322079</v>
      </c>
      <c r="AA38" s="93">
        <f t="shared" si="14"/>
        <v>0</v>
      </c>
      <c r="AB38" s="93">
        <f t="shared" si="14"/>
        <v>0</v>
      </c>
      <c r="AC38" s="93">
        <f t="shared" si="14"/>
        <v>4.7612127952315326</v>
      </c>
      <c r="AD38" s="93">
        <f t="shared" si="14"/>
        <v>0</v>
      </c>
      <c r="AE38" s="93">
        <f t="shared" si="14"/>
        <v>49.596639342417994</v>
      </c>
      <c r="AF38" s="93">
        <f t="shared" si="14"/>
        <v>57.435683057694554</v>
      </c>
      <c r="AG38" s="93">
        <f t="shared" si="14"/>
        <v>111.79353519534408</v>
      </c>
      <c r="AH38" s="98">
        <f t="shared" si="14"/>
        <v>113.69670724565563</v>
      </c>
      <c r="AI38" s="2"/>
    </row>
    <row r="39" spans="1:35" x14ac:dyDescent="0.25">
      <c r="A39" s="133"/>
      <c r="B39" s="148" t="s">
        <v>37</v>
      </c>
      <c r="C39" s="149"/>
      <c r="D39" s="61">
        <v>1396.9066667534059</v>
      </c>
      <c r="E39" s="61">
        <v>30.657436814825246</v>
      </c>
      <c r="F39" s="61">
        <v>772.69062831010058</v>
      </c>
      <c r="G39" s="58">
        <f t="shared" si="1"/>
        <v>2200.2547318783318</v>
      </c>
      <c r="H39" s="61">
        <v>28.89324950220945</v>
      </c>
      <c r="I39" s="59">
        <f t="shared" si="2"/>
        <v>2229.1479813805413</v>
      </c>
      <c r="J39" s="61"/>
      <c r="K39" s="61">
        <v>0.47421951139423002</v>
      </c>
      <c r="L39" s="61"/>
      <c r="M39" s="61"/>
      <c r="N39" s="61">
        <v>3.4859198093453587</v>
      </c>
      <c r="O39" s="61">
        <v>302.54596259148411</v>
      </c>
      <c r="P39" s="59">
        <f t="shared" si="3"/>
        <v>306.5061019122237</v>
      </c>
      <c r="Q39" s="61">
        <v>5.7779526481608823</v>
      </c>
      <c r="R39" s="61">
        <v>564.1809379271582</v>
      </c>
      <c r="S39" s="61">
        <v>320.96327783667294</v>
      </c>
      <c r="T39" s="59">
        <f t="shared" si="4"/>
        <v>890.92216841199206</v>
      </c>
      <c r="U39" s="61">
        <v>2567.8147973107648</v>
      </c>
      <c r="V39" s="61">
        <v>3655.3736579432039</v>
      </c>
      <c r="W39" s="61">
        <v>291.91862819882192</v>
      </c>
      <c r="X39" s="61">
        <v>432.48145705581368</v>
      </c>
      <c r="Y39" s="61"/>
      <c r="Z39" s="59">
        <f t="shared" si="5"/>
        <v>6947.5885405086046</v>
      </c>
      <c r="AA39" s="61"/>
      <c r="AB39" s="61"/>
      <c r="AC39" s="61">
        <v>4.7612127952315326</v>
      </c>
      <c r="AD39" s="61"/>
      <c r="AE39" s="61">
        <v>49.596639342417994</v>
      </c>
      <c r="AF39" s="61">
        <v>57.477357938133245</v>
      </c>
      <c r="AG39" s="59">
        <f t="shared" si="6"/>
        <v>111.83521007578278</v>
      </c>
      <c r="AH39" s="58">
        <f t="shared" si="0"/>
        <v>10486.000002289145</v>
      </c>
      <c r="AI39" s="2"/>
    </row>
    <row r="40" spans="1:35" x14ac:dyDescent="0.25">
      <c r="A40" s="42" t="s">
        <v>82</v>
      </c>
      <c r="B40" s="39"/>
      <c r="C40" s="3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6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FF00"/>
  </sheetPr>
  <dimension ref="A1:AH41"/>
  <sheetViews>
    <sheetView showZeros="0" view="pageLayout" topLeftCell="D1" zoomScale="70" zoomScaleNormal="100" zoomScaleSheetLayoutView="100" zoomScalePageLayoutView="70" workbookViewId="0">
      <selection activeCell="T45" sqref="T45"/>
    </sheetView>
  </sheetViews>
  <sheetFormatPr defaultRowHeight="15" x14ac:dyDescent="0.25"/>
  <cols>
    <col min="1" max="1" width="7.5703125" customWidth="1"/>
    <col min="2" max="2" width="22.85546875" customWidth="1"/>
    <col min="3" max="3" width="28.28515625" customWidth="1"/>
    <col min="4" max="4" width="6.7109375" customWidth="1"/>
    <col min="5" max="5" width="6.5703125" customWidth="1"/>
    <col min="6" max="6" width="6.7109375" customWidth="1"/>
    <col min="7" max="7" width="6.85546875" customWidth="1"/>
    <col min="8" max="8" width="7" customWidth="1"/>
    <col min="9" max="9" width="8.85546875" customWidth="1"/>
    <col min="10" max="10" width="6.7109375" customWidth="1"/>
    <col min="11" max="11" width="6.5703125" customWidth="1"/>
    <col min="12" max="12" width="6.42578125" customWidth="1"/>
    <col min="13" max="14" width="6.7109375" customWidth="1"/>
    <col min="15" max="15" width="6.85546875" customWidth="1"/>
    <col min="16" max="16" width="8.7109375" customWidth="1"/>
    <col min="17" max="17" width="6.7109375" customWidth="1"/>
    <col min="18" max="19" width="6.5703125" customWidth="1"/>
    <col min="20" max="20" width="8.5703125" customWidth="1"/>
    <col min="21" max="21" width="7.140625" customWidth="1"/>
    <col min="22" max="22" width="7" customWidth="1"/>
    <col min="23" max="24" width="7.140625" customWidth="1"/>
    <col min="25" max="25" width="7" customWidth="1"/>
    <col min="26" max="28" width="10.28515625" customWidth="1"/>
    <col min="29" max="29" width="7" customWidth="1"/>
    <col min="30" max="30" width="6.7109375" customWidth="1"/>
    <col min="31" max="31" width="7" customWidth="1"/>
    <col min="32" max="32" width="6.85546875" customWidth="1"/>
    <col min="33" max="33" width="10.28515625" customWidth="1"/>
    <col min="34" max="34" width="12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63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63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7" customFormat="1" ht="1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ht="15" customHeight="1" x14ac:dyDescent="0.25">
      <c r="A9" s="133" t="s">
        <v>2</v>
      </c>
      <c r="B9" s="159" t="s">
        <v>3</v>
      </c>
      <c r="C9" s="26" t="s">
        <v>11</v>
      </c>
      <c r="D9" s="57">
        <v>56724.17236096647</v>
      </c>
      <c r="E9" s="57"/>
      <c r="F9" s="57">
        <v>102.0668411040843</v>
      </c>
      <c r="G9" s="58">
        <f>SUM(D9:F9)</f>
        <v>56826.239202070552</v>
      </c>
      <c r="H9" s="57">
        <v>2162.2798152933765</v>
      </c>
      <c r="I9" s="59">
        <f>SUM(G9:H9)</f>
        <v>58988.519017363928</v>
      </c>
      <c r="J9" s="57">
        <v>14.649630329647348</v>
      </c>
      <c r="K9" s="57">
        <v>20.768910671105495</v>
      </c>
      <c r="L9" s="57"/>
      <c r="M9" s="57">
        <v>41.799049572442492</v>
      </c>
      <c r="N9" s="57">
        <v>0.15582982466307904</v>
      </c>
      <c r="O9" s="57">
        <v>487.9884480761728</v>
      </c>
      <c r="P9" s="59">
        <f>SUM(J9:O9)</f>
        <v>565.36186847403121</v>
      </c>
      <c r="Q9" s="57">
        <v>34.023598183602303</v>
      </c>
      <c r="R9" s="57">
        <v>50.649752720510499</v>
      </c>
      <c r="S9" s="57">
        <v>76.863011014790047</v>
      </c>
      <c r="T9" s="59">
        <f>SUM(Q9:S9)</f>
        <v>161.53636191890286</v>
      </c>
      <c r="U9" s="57">
        <v>5.9624970097236814</v>
      </c>
      <c r="V9" s="57"/>
      <c r="W9" s="57">
        <v>0.36100916662840882</v>
      </c>
      <c r="X9" s="57">
        <v>125.89181757143766</v>
      </c>
      <c r="Y9" s="57">
        <v>3.4899594439949916E-2</v>
      </c>
      <c r="Z9" s="59">
        <f>SUM(U9:Y9)</f>
        <v>132.2502233422297</v>
      </c>
      <c r="AA9" s="57">
        <v>2.6298945913767668</v>
      </c>
      <c r="AB9" s="57"/>
      <c r="AC9" s="57">
        <v>0.28746534276095742</v>
      </c>
      <c r="AD9" s="57"/>
      <c r="AE9" s="57">
        <v>13.868790344714824</v>
      </c>
      <c r="AF9" s="57">
        <v>63.689468061945327</v>
      </c>
      <c r="AG9" s="59">
        <f>SUM(AC9:AF9)</f>
        <v>77.845723749421111</v>
      </c>
      <c r="AH9" s="58">
        <f t="shared" ref="AH9:AH39" si="0">AG9+AB9+AA9+Z9+T9+P9+I9</f>
        <v>59928.143089439887</v>
      </c>
    </row>
    <row r="10" spans="1:34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</row>
    <row r="11" spans="1:34" x14ac:dyDescent="0.25">
      <c r="A11" s="133"/>
      <c r="B11" s="160"/>
      <c r="C11" s="26" t="s">
        <v>13</v>
      </c>
      <c r="D11" s="57">
        <v>55.34820284598127</v>
      </c>
      <c r="E11" s="57"/>
      <c r="F11" s="57">
        <v>1032.0159320453636</v>
      </c>
      <c r="G11" s="58">
        <f t="shared" si="1"/>
        <v>1087.3641348913447</v>
      </c>
      <c r="H11" s="57">
        <v>3.2687891015495034</v>
      </c>
      <c r="I11" s="59">
        <v>7421.5986573514901</v>
      </c>
      <c r="J11" s="57">
        <v>0.14334266743935248</v>
      </c>
      <c r="K11" s="57"/>
      <c r="L11" s="57"/>
      <c r="M11" s="57">
        <v>0.55411846592076164</v>
      </c>
      <c r="N11" s="57"/>
      <c r="O11" s="57">
        <v>20.887178071649526</v>
      </c>
      <c r="P11" s="59">
        <f t="shared" si="3"/>
        <v>21.584639205009641</v>
      </c>
      <c r="Q11" s="57">
        <v>1.8650714181016745</v>
      </c>
      <c r="R11" s="57">
        <v>0.14737719611221919</v>
      </c>
      <c r="S11" s="57">
        <v>1.4352971133865078</v>
      </c>
      <c r="T11" s="59">
        <f t="shared" si="4"/>
        <v>3.4477457276004015</v>
      </c>
      <c r="U11" s="57">
        <v>3.7605998437156969</v>
      </c>
      <c r="V11" s="57"/>
      <c r="W11" s="57"/>
      <c r="X11" s="57">
        <v>0.35304506885736553</v>
      </c>
      <c r="Y11" s="57"/>
      <c r="Z11" s="59">
        <f t="shared" si="5"/>
        <v>4.1136449125730623</v>
      </c>
      <c r="AA11" s="57"/>
      <c r="AB11" s="57"/>
      <c r="AC11" s="57"/>
      <c r="AD11" s="57"/>
      <c r="AE11" s="57">
        <v>0.25189856363719942</v>
      </c>
      <c r="AF11" s="57">
        <v>2.3303668142688604E-2</v>
      </c>
      <c r="AG11" s="59">
        <f t="shared" si="6"/>
        <v>0.27520223177988801</v>
      </c>
      <c r="AH11" s="58">
        <f t="shared" si="0"/>
        <v>7451.0198894284531</v>
      </c>
    </row>
    <row r="12" spans="1:34" ht="15" customHeight="1" x14ac:dyDescent="0.25">
      <c r="A12" s="133"/>
      <c r="B12" s="160"/>
      <c r="C12" s="27" t="s">
        <v>75</v>
      </c>
      <c r="D12" s="87">
        <f>SUM(D9:D11)</f>
        <v>56779.520563812453</v>
      </c>
      <c r="E12" s="87">
        <f t="shared" ref="E12:AH12" si="7">SUM(E9:E11)</f>
        <v>0</v>
      </c>
      <c r="F12" s="87">
        <f t="shared" si="7"/>
        <v>1134.0827731494478</v>
      </c>
      <c r="G12" s="87">
        <f t="shared" si="7"/>
        <v>57913.603336961896</v>
      </c>
      <c r="H12" s="87">
        <f t="shared" si="7"/>
        <v>2165.5486043949259</v>
      </c>
      <c r="I12" s="87">
        <f t="shared" si="7"/>
        <v>66410.117674715424</v>
      </c>
      <c r="J12" s="87">
        <f t="shared" si="7"/>
        <v>14.7929729970867</v>
      </c>
      <c r="K12" s="87">
        <f t="shared" si="7"/>
        <v>20.768910671105495</v>
      </c>
      <c r="L12" s="87">
        <f t="shared" si="7"/>
        <v>0</v>
      </c>
      <c r="M12" s="87">
        <f t="shared" si="7"/>
        <v>42.353168038363251</v>
      </c>
      <c r="N12" s="87">
        <f t="shared" si="7"/>
        <v>0.15582982466307904</v>
      </c>
      <c r="O12" s="87">
        <f t="shared" si="7"/>
        <v>508.87562614782235</v>
      </c>
      <c r="P12" s="87">
        <f t="shared" si="7"/>
        <v>586.94650767904091</v>
      </c>
      <c r="Q12" s="87">
        <f t="shared" si="7"/>
        <v>35.888669601703981</v>
      </c>
      <c r="R12" s="87">
        <f t="shared" si="7"/>
        <v>50.797129916622715</v>
      </c>
      <c r="S12" s="87">
        <f t="shared" si="7"/>
        <v>78.298308128176558</v>
      </c>
      <c r="T12" s="87">
        <f t="shared" si="7"/>
        <v>164.98410764650325</v>
      </c>
      <c r="U12" s="87">
        <f t="shared" si="7"/>
        <v>9.7230968534393778</v>
      </c>
      <c r="V12" s="87">
        <f t="shared" si="7"/>
        <v>0</v>
      </c>
      <c r="W12" s="87">
        <f t="shared" si="7"/>
        <v>0.36100916662840882</v>
      </c>
      <c r="X12" s="87">
        <f t="shared" si="7"/>
        <v>126.24486264029503</v>
      </c>
      <c r="Y12" s="87">
        <f t="shared" si="7"/>
        <v>3.4899594439949916E-2</v>
      </c>
      <c r="Z12" s="87">
        <f t="shared" si="7"/>
        <v>136.36386825480275</v>
      </c>
      <c r="AA12" s="87">
        <f t="shared" si="7"/>
        <v>2.6298945913767668</v>
      </c>
      <c r="AB12" s="87">
        <f t="shared" si="7"/>
        <v>0</v>
      </c>
      <c r="AC12" s="87">
        <f t="shared" si="7"/>
        <v>0.28746534276095742</v>
      </c>
      <c r="AD12" s="87">
        <f t="shared" si="7"/>
        <v>0</v>
      </c>
      <c r="AE12" s="87">
        <f t="shared" si="7"/>
        <v>14.120688908352024</v>
      </c>
      <c r="AF12" s="87">
        <f t="shared" si="7"/>
        <v>63.712771730088015</v>
      </c>
      <c r="AG12" s="87">
        <f t="shared" si="7"/>
        <v>78.120925981200998</v>
      </c>
      <c r="AH12" s="87">
        <f t="shared" si="7"/>
        <v>67379.162978868335</v>
      </c>
    </row>
    <row r="13" spans="1:34" x14ac:dyDescent="0.25">
      <c r="A13" s="133"/>
      <c r="B13" s="160"/>
      <c r="C13" s="26" t="s">
        <v>14</v>
      </c>
      <c r="D13" s="57">
        <v>1587.0876506110574</v>
      </c>
      <c r="E13" s="57"/>
      <c r="F13" s="57">
        <v>13.135744428788321</v>
      </c>
      <c r="G13" s="58">
        <f t="shared" si="1"/>
        <v>1600.2233950398456</v>
      </c>
      <c r="H13" s="57">
        <v>7045.4606265488128</v>
      </c>
      <c r="I13" s="59">
        <f t="shared" si="2"/>
        <v>8645.6840215886587</v>
      </c>
      <c r="J13" s="57">
        <v>4.5443405488731594</v>
      </c>
      <c r="K13" s="57">
        <v>6.8641010326819325</v>
      </c>
      <c r="L13" s="57"/>
      <c r="M13" s="57">
        <v>120.98821670187742</v>
      </c>
      <c r="N13" s="57">
        <v>0.77806853929053843</v>
      </c>
      <c r="O13" s="57">
        <v>278.1176126714322</v>
      </c>
      <c r="P13" s="59">
        <f t="shared" si="3"/>
        <v>411.29233949415527</v>
      </c>
      <c r="Q13" s="57">
        <v>19.362606916554302</v>
      </c>
      <c r="R13" s="57">
        <v>12.335809189908124</v>
      </c>
      <c r="S13" s="57">
        <v>42.787422664102699</v>
      </c>
      <c r="T13" s="59">
        <f t="shared" si="4"/>
        <v>74.485838770565124</v>
      </c>
      <c r="U13" s="57">
        <v>0.48982279112486204</v>
      </c>
      <c r="V13" s="57"/>
      <c r="W13" s="57"/>
      <c r="X13" s="57">
        <v>6.1881081125273552</v>
      </c>
      <c r="Y13" s="57"/>
      <c r="Z13" s="59">
        <f t="shared" si="5"/>
        <v>6.677930903652217</v>
      </c>
      <c r="AA13" s="57">
        <v>0.15582370548796737</v>
      </c>
      <c r="AB13" s="57"/>
      <c r="AC13" s="57">
        <v>0.70642800453077892</v>
      </c>
      <c r="AD13" s="57"/>
      <c r="AE13" s="57">
        <v>3.0387180384244141</v>
      </c>
      <c r="AF13" s="57">
        <v>15.246493825491372</v>
      </c>
      <c r="AG13" s="59">
        <f t="shared" si="6"/>
        <v>18.991639868446565</v>
      </c>
      <c r="AH13" s="58">
        <f t="shared" si="0"/>
        <v>9157.2875943309664</v>
      </c>
    </row>
    <row r="14" spans="1:34" x14ac:dyDescent="0.25">
      <c r="A14" s="133"/>
      <c r="B14" s="161"/>
      <c r="C14" s="28" t="s">
        <v>10</v>
      </c>
      <c r="D14" s="87">
        <f>D12+D13</f>
        <v>58366.608214423512</v>
      </c>
      <c r="E14" s="87">
        <f t="shared" ref="E14:AH14" si="8">E12+E13</f>
        <v>0</v>
      </c>
      <c r="F14" s="87">
        <f t="shared" si="8"/>
        <v>1147.2185175782361</v>
      </c>
      <c r="G14" s="87">
        <f t="shared" si="8"/>
        <v>59513.82673200174</v>
      </c>
      <c r="H14" s="87">
        <f t="shared" si="8"/>
        <v>9211.0092309437387</v>
      </c>
      <c r="I14" s="87">
        <f t="shared" si="8"/>
        <v>75055.801696304086</v>
      </c>
      <c r="J14" s="87">
        <f t="shared" si="8"/>
        <v>19.337313545959859</v>
      </c>
      <c r="K14" s="87">
        <f t="shared" si="8"/>
        <v>27.633011703787428</v>
      </c>
      <c r="L14" s="87">
        <f t="shared" si="8"/>
        <v>0</v>
      </c>
      <c r="M14" s="87">
        <f t="shared" si="8"/>
        <v>163.34138474024067</v>
      </c>
      <c r="N14" s="87">
        <f t="shared" si="8"/>
        <v>0.93389836395361747</v>
      </c>
      <c r="O14" s="87">
        <f t="shared" si="8"/>
        <v>786.99323881925454</v>
      </c>
      <c r="P14" s="87">
        <f t="shared" si="8"/>
        <v>998.23884717319618</v>
      </c>
      <c r="Q14" s="87">
        <f t="shared" si="8"/>
        <v>55.25127651825828</v>
      </c>
      <c r="R14" s="87">
        <f t="shared" si="8"/>
        <v>63.132939106530841</v>
      </c>
      <c r="S14" s="87">
        <f t="shared" si="8"/>
        <v>121.08573079227926</v>
      </c>
      <c r="T14" s="87">
        <f t="shared" si="8"/>
        <v>239.46994641706837</v>
      </c>
      <c r="U14" s="87">
        <f t="shared" si="8"/>
        <v>10.21291964456424</v>
      </c>
      <c r="V14" s="87">
        <f t="shared" si="8"/>
        <v>0</v>
      </c>
      <c r="W14" s="87">
        <f t="shared" si="8"/>
        <v>0.36100916662840882</v>
      </c>
      <c r="X14" s="87">
        <f t="shared" si="8"/>
        <v>132.43297075282237</v>
      </c>
      <c r="Y14" s="87">
        <f t="shared" si="8"/>
        <v>3.4899594439949916E-2</v>
      </c>
      <c r="Z14" s="87">
        <f t="shared" si="8"/>
        <v>143.04179915845498</v>
      </c>
      <c r="AA14" s="87">
        <f t="shared" si="8"/>
        <v>2.7857182968647343</v>
      </c>
      <c r="AB14" s="87">
        <f t="shared" si="8"/>
        <v>0</v>
      </c>
      <c r="AC14" s="87">
        <f t="shared" si="8"/>
        <v>0.9938933472917364</v>
      </c>
      <c r="AD14" s="87">
        <f t="shared" si="8"/>
        <v>0</v>
      </c>
      <c r="AE14" s="87">
        <f t="shared" si="8"/>
        <v>17.159406946776439</v>
      </c>
      <c r="AF14" s="87">
        <f t="shared" si="8"/>
        <v>78.959265555579393</v>
      </c>
      <c r="AG14" s="87">
        <f t="shared" si="8"/>
        <v>97.112565849647567</v>
      </c>
      <c r="AH14" s="87">
        <f t="shared" si="8"/>
        <v>76536.450573199298</v>
      </c>
    </row>
    <row r="15" spans="1:34" ht="15" customHeight="1" x14ac:dyDescent="0.25">
      <c r="A15" s="133"/>
      <c r="B15" s="162" t="s">
        <v>83</v>
      </c>
      <c r="C15" s="29" t="s">
        <v>16</v>
      </c>
      <c r="D15" s="57">
        <v>3.1489654178553845</v>
      </c>
      <c r="E15" s="57"/>
      <c r="F15" s="57"/>
      <c r="G15" s="58">
        <f t="shared" si="1"/>
        <v>3.1489654178553845</v>
      </c>
      <c r="H15" s="57">
        <v>16.996577940327001</v>
      </c>
      <c r="I15" s="59">
        <f t="shared" si="2"/>
        <v>20.145543358182387</v>
      </c>
      <c r="J15" s="57">
        <v>640.63110610258809</v>
      </c>
      <c r="K15" s="57"/>
      <c r="L15" s="57"/>
      <c r="M15" s="57">
        <v>0.34691057434366301</v>
      </c>
      <c r="N15" s="57"/>
      <c r="O15" s="57">
        <v>79.584636173331063</v>
      </c>
      <c r="P15" s="59">
        <f t="shared" si="3"/>
        <v>720.56265285026279</v>
      </c>
      <c r="Q15" s="57">
        <v>4.652706399151068</v>
      </c>
      <c r="R15" s="57">
        <v>5.5816720956457129E-2</v>
      </c>
      <c r="S15" s="57">
        <v>1.4163216406874377</v>
      </c>
      <c r="T15" s="59">
        <f t="shared" si="4"/>
        <v>6.1248447607949625</v>
      </c>
      <c r="U15" s="57"/>
      <c r="V15" s="57"/>
      <c r="W15" s="57"/>
      <c r="X15" s="57">
        <v>12.577057653226774</v>
      </c>
      <c r="Y15" s="57"/>
      <c r="Z15" s="59">
        <f t="shared" si="5"/>
        <v>12.577057653226774</v>
      </c>
      <c r="AA15" s="57"/>
      <c r="AB15" s="57"/>
      <c r="AC15" s="57"/>
      <c r="AD15" s="57"/>
      <c r="AE15" s="57"/>
      <c r="AF15" s="57">
        <v>3.1752284817177789E-2</v>
      </c>
      <c r="AG15" s="59">
        <f t="shared" si="6"/>
        <v>3.1752284817177789E-2</v>
      </c>
      <c r="AH15" s="58">
        <f t="shared" si="0"/>
        <v>759.44185090728411</v>
      </c>
    </row>
    <row r="16" spans="1:34" x14ac:dyDescent="0.25">
      <c r="A16" s="133"/>
      <c r="B16" s="174"/>
      <c r="C16" s="29" t="s">
        <v>17</v>
      </c>
      <c r="D16" s="57">
        <v>7.8730597439371959</v>
      </c>
      <c r="E16" s="57"/>
      <c r="F16" s="57"/>
      <c r="G16" s="58">
        <f t="shared" si="1"/>
        <v>7.8730597439371959</v>
      </c>
      <c r="H16" s="57">
        <v>2.6482171289690459</v>
      </c>
      <c r="I16" s="59">
        <f t="shared" si="2"/>
        <v>10.521276872906242</v>
      </c>
      <c r="J16" s="57">
        <v>0.21344501311488626</v>
      </c>
      <c r="K16" s="57">
        <v>95.093151914187743</v>
      </c>
      <c r="L16" s="57"/>
      <c r="M16" s="57">
        <v>0.10812316729360444</v>
      </c>
      <c r="N16" s="57"/>
      <c r="O16" s="57">
        <v>13.637123300181939</v>
      </c>
      <c r="P16" s="59">
        <f t="shared" si="3"/>
        <v>109.05184339477817</v>
      </c>
      <c r="Q16" s="57">
        <v>2.4674310790822256E-2</v>
      </c>
      <c r="R16" s="57"/>
      <c r="S16" s="57"/>
      <c r="T16" s="59">
        <f t="shared" si="4"/>
        <v>2.4674310790822256E-2</v>
      </c>
      <c r="U16" s="57"/>
      <c r="V16" s="57"/>
      <c r="W16" s="57"/>
      <c r="X16" s="57">
        <v>1.4411982826685947</v>
      </c>
      <c r="Y16" s="57"/>
      <c r="Z16" s="59">
        <f t="shared" si="5"/>
        <v>1.4411982826685947</v>
      </c>
      <c r="AA16" s="57"/>
      <c r="AB16" s="57"/>
      <c r="AC16" s="57"/>
      <c r="AD16" s="57"/>
      <c r="AE16" s="57">
        <v>0.35992485720435324</v>
      </c>
      <c r="AF16" s="57">
        <v>0.28340407560764269</v>
      </c>
      <c r="AG16" s="59">
        <f t="shared" si="6"/>
        <v>0.64332893281199599</v>
      </c>
      <c r="AH16" s="58">
        <f t="shared" si="0"/>
        <v>121.68232179395582</v>
      </c>
    </row>
    <row r="17" spans="1:34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</row>
    <row r="18" spans="1:34" x14ac:dyDescent="0.25">
      <c r="A18" s="133"/>
      <c r="B18" s="174"/>
      <c r="C18" s="29" t="s">
        <v>19</v>
      </c>
      <c r="D18" s="57">
        <v>23.475682020515478</v>
      </c>
      <c r="E18" s="57"/>
      <c r="F18" s="57"/>
      <c r="G18" s="58">
        <f t="shared" si="1"/>
        <v>23.475682020515478</v>
      </c>
      <c r="H18" s="57"/>
      <c r="I18" s="59">
        <f t="shared" si="2"/>
        <v>23.475682020515478</v>
      </c>
      <c r="J18" s="57"/>
      <c r="K18" s="57">
        <v>0.34467827811416635</v>
      </c>
      <c r="L18" s="57"/>
      <c r="M18" s="57">
        <v>227.35216800708892</v>
      </c>
      <c r="N18" s="57"/>
      <c r="O18" s="57">
        <v>1.3752863682311824</v>
      </c>
      <c r="P18" s="59">
        <f t="shared" si="3"/>
        <v>229.07213265343427</v>
      </c>
      <c r="Q18" s="57">
        <v>0.30525074989926149</v>
      </c>
      <c r="R18" s="57"/>
      <c r="S18" s="57"/>
      <c r="T18" s="59">
        <f t="shared" si="4"/>
        <v>0.30525074989926149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>
        <v>1.0005180360677253</v>
      </c>
      <c r="AD18" s="57"/>
      <c r="AE18" s="57"/>
      <c r="AF18" s="57">
        <v>8.7997898840080593E-2</v>
      </c>
      <c r="AG18" s="59">
        <f t="shared" si="6"/>
        <v>1.088515934907806</v>
      </c>
      <c r="AH18" s="58">
        <f t="shared" si="0"/>
        <v>253.94158135875682</v>
      </c>
    </row>
    <row r="19" spans="1:34" x14ac:dyDescent="0.25">
      <c r="A19" s="133"/>
      <c r="B19" s="174"/>
      <c r="C19" s="29" t="s">
        <v>20</v>
      </c>
      <c r="D19" s="57">
        <v>0.10389148540657443</v>
      </c>
      <c r="E19" s="57"/>
      <c r="F19" s="57"/>
      <c r="G19" s="58">
        <f t="shared" si="1"/>
        <v>0.10389148540657443</v>
      </c>
      <c r="H19" s="57"/>
      <c r="I19" s="59">
        <f t="shared" si="2"/>
        <v>0.10389148540657443</v>
      </c>
      <c r="J19" s="57"/>
      <c r="K19" s="57"/>
      <c r="L19" s="57"/>
      <c r="M19" s="57"/>
      <c r="N19" s="57">
        <v>1.6036527796501663</v>
      </c>
      <c r="O19" s="57">
        <v>8.7931843409251143E-2</v>
      </c>
      <c r="P19" s="59">
        <f t="shared" si="3"/>
        <v>1.6915846230594174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>
        <v>0.64204230357807235</v>
      </c>
      <c r="AF19" s="57"/>
      <c r="AG19" s="59">
        <f t="shared" si="6"/>
        <v>0.64204230357807235</v>
      </c>
      <c r="AH19" s="58">
        <f t="shared" si="0"/>
        <v>2.4375184120440641</v>
      </c>
    </row>
    <row r="20" spans="1:34" x14ac:dyDescent="0.25">
      <c r="A20" s="133"/>
      <c r="B20" s="174"/>
      <c r="C20" s="29" t="s">
        <v>21</v>
      </c>
      <c r="D20" s="57">
        <v>403.20059769033378</v>
      </c>
      <c r="E20" s="57"/>
      <c r="F20" s="57">
        <v>6.7160621761160018</v>
      </c>
      <c r="G20" s="58">
        <f t="shared" si="1"/>
        <v>409.91665986644978</v>
      </c>
      <c r="H20" s="57">
        <v>445.23515568503694</v>
      </c>
      <c r="I20" s="59">
        <f t="shared" si="2"/>
        <v>855.15181555148672</v>
      </c>
      <c r="J20" s="57">
        <v>57.659830604035328</v>
      </c>
      <c r="K20" s="57">
        <v>0.6930325525174208</v>
      </c>
      <c r="L20" s="57"/>
      <c r="M20" s="57">
        <v>25.533772680701357</v>
      </c>
      <c r="N20" s="57">
        <v>0.46992640885047415</v>
      </c>
      <c r="O20" s="57">
        <v>4007.3143222828789</v>
      </c>
      <c r="P20" s="59">
        <f t="shared" si="3"/>
        <v>4091.6708845289836</v>
      </c>
      <c r="Q20" s="57">
        <v>20.217892350843112</v>
      </c>
      <c r="R20" s="57">
        <v>1.8791496694132648</v>
      </c>
      <c r="S20" s="57">
        <v>13.069555923615937</v>
      </c>
      <c r="T20" s="59">
        <f t="shared" si="4"/>
        <v>35.166597943872318</v>
      </c>
      <c r="U20" s="57">
        <v>0.49234695048079735</v>
      </c>
      <c r="V20" s="57">
        <v>0.12583776034870076</v>
      </c>
      <c r="W20" s="57">
        <v>1.5696981202639437</v>
      </c>
      <c r="X20" s="57">
        <v>15.087867237237994</v>
      </c>
      <c r="Y20" s="57"/>
      <c r="Z20" s="59">
        <f t="shared" si="5"/>
        <v>17.275750068331437</v>
      </c>
      <c r="AA20" s="57"/>
      <c r="AB20" s="57"/>
      <c r="AC20" s="57"/>
      <c r="AD20" s="57"/>
      <c r="AE20" s="57">
        <v>0.14820669168350709</v>
      </c>
      <c r="AF20" s="57">
        <v>1.2253259244034789</v>
      </c>
      <c r="AG20" s="59">
        <f t="shared" si="6"/>
        <v>1.3735326160869858</v>
      </c>
      <c r="AH20" s="58">
        <f t="shared" si="0"/>
        <v>5000.6385807087609</v>
      </c>
    </row>
    <row r="21" spans="1:34" x14ac:dyDescent="0.25">
      <c r="A21" s="133"/>
      <c r="B21" s="175"/>
      <c r="C21" s="30" t="s">
        <v>10</v>
      </c>
      <c r="D21" s="88">
        <f>SUM(D15:D20)</f>
        <v>437.80219635804843</v>
      </c>
      <c r="E21" s="88">
        <f t="shared" ref="E21:Z21" si="9">SUM(E15:E20)</f>
        <v>0</v>
      </c>
      <c r="F21" s="88">
        <f t="shared" si="9"/>
        <v>6.7160621761160018</v>
      </c>
      <c r="G21" s="88">
        <f t="shared" si="9"/>
        <v>444.51825853416443</v>
      </c>
      <c r="H21" s="88">
        <f t="shared" si="9"/>
        <v>464.87995075433298</v>
      </c>
      <c r="I21" s="88">
        <f t="shared" si="9"/>
        <v>909.39820928849736</v>
      </c>
      <c r="J21" s="88">
        <f t="shared" si="9"/>
        <v>698.50438171973826</v>
      </c>
      <c r="K21" s="88">
        <f t="shared" si="9"/>
        <v>96.130862744819325</v>
      </c>
      <c r="L21" s="88">
        <f t="shared" si="9"/>
        <v>0</v>
      </c>
      <c r="M21" s="88">
        <f t="shared" si="9"/>
        <v>253.34097442942755</v>
      </c>
      <c r="N21" s="88">
        <f t="shared" si="9"/>
        <v>2.0735791885006405</v>
      </c>
      <c r="O21" s="88">
        <f t="shared" si="9"/>
        <v>4101.9992999680326</v>
      </c>
      <c r="P21" s="88">
        <f t="shared" si="9"/>
        <v>5152.0490980505183</v>
      </c>
      <c r="Q21" s="88">
        <f t="shared" si="9"/>
        <v>25.200523810684263</v>
      </c>
      <c r="R21" s="88">
        <f t="shared" si="9"/>
        <v>1.9349663903697218</v>
      </c>
      <c r="S21" s="88">
        <f t="shared" si="9"/>
        <v>14.485877564303374</v>
      </c>
      <c r="T21" s="88">
        <f t="shared" si="9"/>
        <v>41.621367765357363</v>
      </c>
      <c r="U21" s="88">
        <f t="shared" si="9"/>
        <v>0.49234695048079735</v>
      </c>
      <c r="V21" s="88">
        <f t="shared" si="9"/>
        <v>0.12583776034870076</v>
      </c>
      <c r="W21" s="88">
        <f t="shared" si="9"/>
        <v>1.5696981202639437</v>
      </c>
      <c r="X21" s="88">
        <f t="shared" si="9"/>
        <v>29.106123173133362</v>
      </c>
      <c r="Y21" s="88">
        <f t="shared" si="9"/>
        <v>0</v>
      </c>
      <c r="Z21" s="88">
        <f t="shared" si="9"/>
        <v>31.294006004226805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1.0005180360677253</v>
      </c>
      <c r="AD21" s="88">
        <f t="shared" si="10"/>
        <v>0</v>
      </c>
      <c r="AE21" s="88">
        <f t="shared" si="10"/>
        <v>1.1501738524659326</v>
      </c>
      <c r="AF21" s="88">
        <f t="shared" si="10"/>
        <v>1.62848018366838</v>
      </c>
      <c r="AG21" s="88">
        <f t="shared" si="10"/>
        <v>3.7791720722020381</v>
      </c>
      <c r="AH21" s="88">
        <f t="shared" si="10"/>
        <v>6138.1418531808013</v>
      </c>
    </row>
    <row r="22" spans="1:34" x14ac:dyDescent="0.25">
      <c r="A22" s="133"/>
      <c r="B22" s="165" t="s">
        <v>4</v>
      </c>
      <c r="C22" s="31" t="s">
        <v>22</v>
      </c>
      <c r="D22" s="57">
        <v>2.0157347434844803</v>
      </c>
      <c r="E22" s="57"/>
      <c r="F22" s="57">
        <v>0.54186755657494923</v>
      </c>
      <c r="G22" s="58">
        <f t="shared" si="1"/>
        <v>2.5576023000594295</v>
      </c>
      <c r="H22" s="57">
        <v>10.005612968275958</v>
      </c>
      <c r="I22" s="59">
        <f t="shared" si="2"/>
        <v>12.563215268335387</v>
      </c>
      <c r="J22" s="57">
        <v>22.513079307434364</v>
      </c>
      <c r="K22" s="57"/>
      <c r="L22" s="57"/>
      <c r="M22" s="57">
        <v>3.257176932083524</v>
      </c>
      <c r="N22" s="57"/>
      <c r="O22" s="57">
        <v>64.783709054596912</v>
      </c>
      <c r="P22" s="59">
        <f t="shared" si="3"/>
        <v>90.553965294114803</v>
      </c>
      <c r="Q22" s="57">
        <v>362.87495229682912</v>
      </c>
      <c r="R22" s="57">
        <v>0.34253348140872802</v>
      </c>
      <c r="S22" s="57">
        <v>4.5373284369609301</v>
      </c>
      <c r="T22" s="59">
        <f t="shared" si="4"/>
        <v>367.75481421519879</v>
      </c>
      <c r="U22" s="57">
        <v>4.1725861336623156E-2</v>
      </c>
      <c r="V22" s="57"/>
      <c r="W22" s="57"/>
      <c r="X22" s="57">
        <v>7.5685827544898743</v>
      </c>
      <c r="Y22" s="57"/>
      <c r="Z22" s="59">
        <f t="shared" si="5"/>
        <v>7.6103086158264972</v>
      </c>
      <c r="AA22" s="57"/>
      <c r="AB22" s="57"/>
      <c r="AC22" s="57"/>
      <c r="AD22" s="57"/>
      <c r="AE22" s="57"/>
      <c r="AF22" s="57">
        <v>0.49281058582402038</v>
      </c>
      <c r="AG22" s="59">
        <f t="shared" si="6"/>
        <v>0.49281058582402038</v>
      </c>
      <c r="AH22" s="58">
        <f t="shared" si="0"/>
        <v>478.97511397929952</v>
      </c>
    </row>
    <row r="23" spans="1:34" x14ac:dyDescent="0.25">
      <c r="A23" s="133"/>
      <c r="B23" s="166"/>
      <c r="C23" s="31" t="s">
        <v>23</v>
      </c>
      <c r="D23" s="57">
        <v>12.343919541604469</v>
      </c>
      <c r="E23" s="57"/>
      <c r="F23" s="57">
        <v>1.4750693180739148E-2</v>
      </c>
      <c r="G23" s="58">
        <f t="shared" si="1"/>
        <v>12.358670234785208</v>
      </c>
      <c r="H23" s="57">
        <v>2.7697967517999698</v>
      </c>
      <c r="I23" s="59">
        <f t="shared" si="2"/>
        <v>15.128466986585178</v>
      </c>
      <c r="J23" s="57">
        <v>0.83303649072245889</v>
      </c>
      <c r="K23" s="57">
        <v>4.7861265495051535E-2</v>
      </c>
      <c r="L23" s="57"/>
      <c r="M23" s="57">
        <v>0.48222279331863138</v>
      </c>
      <c r="N23" s="57"/>
      <c r="O23" s="57">
        <v>10.176288719387584</v>
      </c>
      <c r="P23" s="59">
        <f t="shared" si="3"/>
        <v>11.539409268923725</v>
      </c>
      <c r="Q23" s="57">
        <v>1.4048833660930493</v>
      </c>
      <c r="R23" s="57">
        <v>1965.4072755522891</v>
      </c>
      <c r="S23" s="57">
        <v>16.875815777500566</v>
      </c>
      <c r="T23" s="59">
        <f t="shared" si="4"/>
        <v>1983.6879746958828</v>
      </c>
      <c r="U23" s="57">
        <v>2.6161428614272189E-2</v>
      </c>
      <c r="V23" s="57"/>
      <c r="W23" s="57"/>
      <c r="X23" s="57">
        <v>3.0164979664743594</v>
      </c>
      <c r="Y23" s="57"/>
      <c r="Z23" s="59">
        <f t="shared" si="5"/>
        <v>3.0426593950886316</v>
      </c>
      <c r="AA23" s="57">
        <v>0.13443775934275695</v>
      </c>
      <c r="AB23" s="57"/>
      <c r="AC23" s="57"/>
      <c r="AD23" s="57"/>
      <c r="AE23" s="57">
        <v>0.21166168515661438</v>
      </c>
      <c r="AF23" s="57">
        <v>0.76937541112782259</v>
      </c>
      <c r="AG23" s="59">
        <f t="shared" si="6"/>
        <v>0.98103709628443703</v>
      </c>
      <c r="AH23" s="58">
        <f t="shared" si="0"/>
        <v>2014.5139852021075</v>
      </c>
    </row>
    <row r="24" spans="1:34" x14ac:dyDescent="0.25">
      <c r="A24" s="133"/>
      <c r="B24" s="166"/>
      <c r="C24" s="31" t="s">
        <v>24</v>
      </c>
      <c r="D24" s="57">
        <v>25.874162262093243</v>
      </c>
      <c r="E24" s="57"/>
      <c r="F24" s="57">
        <v>19.545958960060535</v>
      </c>
      <c r="G24" s="58">
        <f t="shared" si="1"/>
        <v>45.420121222153782</v>
      </c>
      <c r="H24" s="57">
        <v>43.385283270173055</v>
      </c>
      <c r="I24" s="59">
        <f t="shared" si="2"/>
        <v>88.805404492326829</v>
      </c>
      <c r="J24" s="57">
        <v>0.79004101333718812</v>
      </c>
      <c r="K24" s="57">
        <v>0.63280952492528031</v>
      </c>
      <c r="L24" s="57"/>
      <c r="M24" s="57">
        <v>1.7643419353450303</v>
      </c>
      <c r="N24" s="57"/>
      <c r="O24" s="57">
        <v>56.465789758879993</v>
      </c>
      <c r="P24" s="59">
        <f t="shared" si="3"/>
        <v>59.652982232487489</v>
      </c>
      <c r="Q24" s="57">
        <v>9.5408230652941004</v>
      </c>
      <c r="R24" s="57">
        <v>4.1158868310836993</v>
      </c>
      <c r="S24" s="57">
        <v>1704.4370908309879</v>
      </c>
      <c r="T24" s="59">
        <f t="shared" si="4"/>
        <v>1718.0938007273658</v>
      </c>
      <c r="U24" s="57">
        <v>3.1514946777947959</v>
      </c>
      <c r="V24" s="57"/>
      <c r="W24" s="57">
        <v>1.7079676119791642</v>
      </c>
      <c r="X24" s="57">
        <v>4.6133432052865402</v>
      </c>
      <c r="Y24" s="57"/>
      <c r="Z24" s="59">
        <f t="shared" si="5"/>
        <v>9.4728054950605003</v>
      </c>
      <c r="AA24" s="57">
        <v>1.0608937717468356</v>
      </c>
      <c r="AB24" s="57"/>
      <c r="AC24" s="57">
        <v>1.1680556345942041E-2</v>
      </c>
      <c r="AD24" s="57"/>
      <c r="AE24" s="57"/>
      <c r="AF24" s="57">
        <v>0.33207891974855958</v>
      </c>
      <c r="AG24" s="59">
        <f t="shared" si="6"/>
        <v>0.34375947609450164</v>
      </c>
      <c r="AH24" s="58">
        <f t="shared" si="0"/>
        <v>1877.4296461950821</v>
      </c>
    </row>
    <row r="25" spans="1:34" x14ac:dyDescent="0.25">
      <c r="A25" s="133"/>
      <c r="B25" s="167"/>
      <c r="C25" s="32" t="s">
        <v>10</v>
      </c>
      <c r="D25" s="91">
        <f>SUM(D22:D24)</f>
        <v>40.233816547182194</v>
      </c>
      <c r="E25" s="91">
        <f t="shared" ref="E25:AH25" si="11">SUM(E22:E24)</f>
        <v>0</v>
      </c>
      <c r="F25" s="91">
        <f t="shared" si="11"/>
        <v>20.102577209816225</v>
      </c>
      <c r="G25" s="91">
        <f t="shared" si="11"/>
        <v>60.336393756998419</v>
      </c>
      <c r="H25" s="91">
        <f t="shared" si="11"/>
        <v>56.160692990248982</v>
      </c>
      <c r="I25" s="91">
        <f t="shared" si="11"/>
        <v>116.49708674724739</v>
      </c>
      <c r="J25" s="91">
        <f t="shared" si="11"/>
        <v>24.136156811494011</v>
      </c>
      <c r="K25" s="91">
        <f t="shared" si="11"/>
        <v>0.68067079042033185</v>
      </c>
      <c r="L25" s="91">
        <f t="shared" si="11"/>
        <v>0</v>
      </c>
      <c r="M25" s="91">
        <f t="shared" si="11"/>
        <v>5.5037416607471856</v>
      </c>
      <c r="N25" s="91">
        <f t="shared" si="11"/>
        <v>0</v>
      </c>
      <c r="O25" s="91">
        <f t="shared" si="11"/>
        <v>131.42578753286449</v>
      </c>
      <c r="P25" s="91">
        <f t="shared" si="11"/>
        <v>161.74635679552603</v>
      </c>
      <c r="Q25" s="91">
        <f t="shared" si="11"/>
        <v>373.82065872821624</v>
      </c>
      <c r="R25" s="91">
        <f t="shared" si="11"/>
        <v>1969.8656958647816</v>
      </c>
      <c r="S25" s="91">
        <f t="shared" si="11"/>
        <v>1725.8502350454494</v>
      </c>
      <c r="T25" s="91">
        <f t="shared" si="11"/>
        <v>4069.5365896384474</v>
      </c>
      <c r="U25" s="91">
        <f t="shared" si="11"/>
        <v>3.2193819677456914</v>
      </c>
      <c r="V25" s="91">
        <f t="shared" si="11"/>
        <v>0</v>
      </c>
      <c r="W25" s="91">
        <f t="shared" si="11"/>
        <v>1.7079676119791642</v>
      </c>
      <c r="X25" s="91">
        <f t="shared" si="11"/>
        <v>15.198423926250774</v>
      </c>
      <c r="Y25" s="91">
        <f t="shared" si="11"/>
        <v>0</v>
      </c>
      <c r="Z25" s="91">
        <f t="shared" si="11"/>
        <v>20.12577350597563</v>
      </c>
      <c r="AA25" s="91">
        <f t="shared" si="11"/>
        <v>1.1953315310895927</v>
      </c>
      <c r="AB25" s="91">
        <f t="shared" si="11"/>
        <v>0</v>
      </c>
      <c r="AC25" s="91">
        <f t="shared" si="11"/>
        <v>1.1680556345942041E-2</v>
      </c>
      <c r="AD25" s="91">
        <f t="shared" si="11"/>
        <v>0</v>
      </c>
      <c r="AE25" s="91">
        <f t="shared" si="11"/>
        <v>0.21166168515661438</v>
      </c>
      <c r="AF25" s="91">
        <f t="shared" si="11"/>
        <v>1.5942649167004026</v>
      </c>
      <c r="AG25" s="91">
        <f t="shared" si="11"/>
        <v>1.8176071582029589</v>
      </c>
      <c r="AH25" s="91">
        <f t="shared" si="11"/>
        <v>4370.9187453764898</v>
      </c>
    </row>
    <row r="26" spans="1:34" x14ac:dyDescent="0.25">
      <c r="A26" s="133"/>
      <c r="B26" s="168" t="s">
        <v>5</v>
      </c>
      <c r="C26" s="33" t="s">
        <v>25</v>
      </c>
      <c r="D26" s="57">
        <v>869.14006077995623</v>
      </c>
      <c r="E26" s="57"/>
      <c r="F26" s="57">
        <v>2.4675588800575525</v>
      </c>
      <c r="G26" s="58">
        <f t="shared" si="1"/>
        <v>871.60761966001382</v>
      </c>
      <c r="H26" s="57">
        <v>6.8033608136242938</v>
      </c>
      <c r="I26" s="59">
        <f t="shared" si="2"/>
        <v>878.41098047363812</v>
      </c>
      <c r="J26" s="57">
        <v>20.286349602608603</v>
      </c>
      <c r="K26" s="57">
        <v>1.4493978839028985</v>
      </c>
      <c r="L26" s="57"/>
      <c r="M26" s="57">
        <v>1.1361475569347803</v>
      </c>
      <c r="N26" s="57">
        <v>1.2250005856526875</v>
      </c>
      <c r="O26" s="57">
        <v>37.132260210574749</v>
      </c>
      <c r="P26" s="59">
        <f t="shared" si="3"/>
        <v>61.229155839673716</v>
      </c>
      <c r="Q26" s="57">
        <v>5.4464556419907</v>
      </c>
      <c r="R26" s="57">
        <v>0.66914448058936127</v>
      </c>
      <c r="S26" s="57">
        <v>1.3416190281519513</v>
      </c>
      <c r="T26" s="59">
        <f t="shared" si="4"/>
        <v>7.4572191507320129</v>
      </c>
      <c r="U26" s="57">
        <v>17982.58846476279</v>
      </c>
      <c r="V26" s="57"/>
      <c r="W26" s="57">
        <v>13.340301294768251</v>
      </c>
      <c r="X26" s="57">
        <v>299.42185601251248</v>
      </c>
      <c r="Y26" s="57"/>
      <c r="Z26" s="59">
        <f t="shared" si="5"/>
        <v>18295.350622070069</v>
      </c>
      <c r="AA26" s="57"/>
      <c r="AB26" s="57"/>
      <c r="AC26" s="57"/>
      <c r="AD26" s="57"/>
      <c r="AE26" s="57">
        <v>0.55761064209980293</v>
      </c>
      <c r="AF26" s="57">
        <v>5.2052825768247954</v>
      </c>
      <c r="AG26" s="59">
        <f t="shared" si="6"/>
        <v>5.7628932189245985</v>
      </c>
      <c r="AH26" s="58">
        <f t="shared" si="0"/>
        <v>19248.210870753042</v>
      </c>
    </row>
    <row r="27" spans="1:34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</row>
    <row r="28" spans="1:34" x14ac:dyDescent="0.25">
      <c r="A28" s="133"/>
      <c r="B28" s="169"/>
      <c r="C28" s="33" t="s">
        <v>27</v>
      </c>
      <c r="D28" s="57">
        <v>36.199304938118367</v>
      </c>
      <c r="E28" s="57"/>
      <c r="F28" s="57"/>
      <c r="G28" s="58">
        <f t="shared" si="1"/>
        <v>36.199304938118367</v>
      </c>
      <c r="H28" s="57"/>
      <c r="I28" s="59">
        <f t="shared" si="2"/>
        <v>36.199304938118367</v>
      </c>
      <c r="J28" s="57"/>
      <c r="K28" s="57"/>
      <c r="L28" s="57"/>
      <c r="M28" s="57"/>
      <c r="N28" s="57"/>
      <c r="O28" s="57">
        <v>0.19169274041627593</v>
      </c>
      <c r="P28" s="59">
        <f t="shared" si="3"/>
        <v>0.19169274041627593</v>
      </c>
      <c r="Q28" s="57">
        <v>1.6270137446279589</v>
      </c>
      <c r="R28" s="57"/>
      <c r="S28" s="57"/>
      <c r="T28" s="59">
        <f t="shared" si="4"/>
        <v>1.6270137446279589</v>
      </c>
      <c r="U28" s="57">
        <v>13.963003899561235</v>
      </c>
      <c r="V28" s="57"/>
      <c r="W28" s="57">
        <v>329.50452700122787</v>
      </c>
      <c r="X28" s="57">
        <v>36.932073385727527</v>
      </c>
      <c r="Y28" s="57"/>
      <c r="Z28" s="59">
        <f t="shared" si="5"/>
        <v>380.39960428651659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418.41761570967918</v>
      </c>
    </row>
    <row r="29" spans="1:34" x14ac:dyDescent="0.25">
      <c r="A29" s="133"/>
      <c r="B29" s="169"/>
      <c r="C29" s="33" t="s">
        <v>28</v>
      </c>
      <c r="D29" s="57">
        <v>603.70553172660846</v>
      </c>
      <c r="E29" s="57"/>
      <c r="F29" s="57"/>
      <c r="G29" s="58">
        <f t="shared" si="1"/>
        <v>603.70553172660846</v>
      </c>
      <c r="H29" s="57">
        <v>0.72943989815790955</v>
      </c>
      <c r="I29" s="59">
        <f t="shared" si="2"/>
        <v>604.43497162476638</v>
      </c>
      <c r="J29" s="57">
        <v>3.8269546130896543</v>
      </c>
      <c r="K29" s="57">
        <v>2.0451299213592313</v>
      </c>
      <c r="L29" s="57"/>
      <c r="M29" s="57">
        <v>0.59613519650881042</v>
      </c>
      <c r="N29" s="57">
        <v>9.0535345846811943E-2</v>
      </c>
      <c r="O29" s="57">
        <v>2.5528480179620572</v>
      </c>
      <c r="P29" s="59">
        <f t="shared" si="3"/>
        <v>9.1116030947665649</v>
      </c>
      <c r="Q29" s="57">
        <v>1.64180511544548</v>
      </c>
      <c r="R29" s="57">
        <v>0.10345100787033779</v>
      </c>
      <c r="S29" s="57">
        <v>0.77755014894993235</v>
      </c>
      <c r="T29" s="59">
        <f t="shared" si="4"/>
        <v>2.5228062722657505</v>
      </c>
      <c r="U29" s="57">
        <v>3.7032794613219302</v>
      </c>
      <c r="V29" s="57"/>
      <c r="W29" s="57">
        <v>7.5325196357248858</v>
      </c>
      <c r="X29" s="57">
        <v>4099.0327241655959</v>
      </c>
      <c r="Y29" s="57"/>
      <c r="Z29" s="59">
        <f t="shared" si="5"/>
        <v>4110.2685232626427</v>
      </c>
      <c r="AA29" s="57">
        <v>4.6048579843375903E-2</v>
      </c>
      <c r="AB29" s="57"/>
      <c r="AC29" s="57"/>
      <c r="AD29" s="57"/>
      <c r="AE29" s="57"/>
      <c r="AF29" s="57">
        <v>0.56459873230611801</v>
      </c>
      <c r="AG29" s="59">
        <f t="shared" si="6"/>
        <v>0.56459873230611801</v>
      </c>
      <c r="AH29" s="58">
        <f t="shared" si="0"/>
        <v>4726.948551566591</v>
      </c>
    </row>
    <row r="30" spans="1:34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</row>
    <row r="31" spans="1:34" x14ac:dyDescent="0.25">
      <c r="A31" s="133"/>
      <c r="B31" s="170"/>
      <c r="C31" s="34" t="s">
        <v>10</v>
      </c>
      <c r="D31" s="92">
        <f>SUM(D26:D30)</f>
        <v>1509.0448974446831</v>
      </c>
      <c r="E31" s="92">
        <f t="shared" ref="E31:AH31" si="12">SUM(E26:E30)</f>
        <v>0</v>
      </c>
      <c r="F31" s="92">
        <f t="shared" si="12"/>
        <v>2.4675588800575525</v>
      </c>
      <c r="G31" s="92">
        <f t="shared" si="12"/>
        <v>1511.5124563247407</v>
      </c>
      <c r="H31" s="92">
        <f t="shared" si="12"/>
        <v>7.5328007117822029</v>
      </c>
      <c r="I31" s="92">
        <f t="shared" si="12"/>
        <v>1519.0452570365228</v>
      </c>
      <c r="J31" s="92">
        <f t="shared" si="12"/>
        <v>24.113304215698257</v>
      </c>
      <c r="K31" s="92">
        <f t="shared" si="12"/>
        <v>3.4945278052621296</v>
      </c>
      <c r="L31" s="92">
        <f t="shared" si="12"/>
        <v>0</v>
      </c>
      <c r="M31" s="92">
        <f t="shared" si="12"/>
        <v>1.7322827534435907</v>
      </c>
      <c r="N31" s="92">
        <f t="shared" si="12"/>
        <v>1.3155359314994994</v>
      </c>
      <c r="O31" s="92">
        <f t="shared" si="12"/>
        <v>39.876800968953084</v>
      </c>
      <c r="P31" s="92">
        <f t="shared" si="12"/>
        <v>70.53245167485656</v>
      </c>
      <c r="Q31" s="92">
        <f t="shared" si="12"/>
        <v>8.7152745020641387</v>
      </c>
      <c r="R31" s="92">
        <f t="shared" si="12"/>
        <v>0.77259548845969905</v>
      </c>
      <c r="S31" s="92">
        <f t="shared" si="12"/>
        <v>2.1191691771018837</v>
      </c>
      <c r="T31" s="92">
        <f t="shared" si="12"/>
        <v>11.607039167625722</v>
      </c>
      <c r="U31" s="92">
        <f t="shared" si="12"/>
        <v>18000.254748123672</v>
      </c>
      <c r="V31" s="92">
        <f t="shared" si="12"/>
        <v>0</v>
      </c>
      <c r="W31" s="92">
        <f t="shared" si="12"/>
        <v>350.37734793172103</v>
      </c>
      <c r="X31" s="92">
        <f t="shared" si="12"/>
        <v>4435.3866535638363</v>
      </c>
      <c r="Y31" s="92">
        <f t="shared" si="12"/>
        <v>0</v>
      </c>
      <c r="Z31" s="92">
        <f t="shared" si="12"/>
        <v>22786.01874961923</v>
      </c>
      <c r="AA31" s="92">
        <f t="shared" si="12"/>
        <v>4.6048579843375903E-2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0.55761064209980293</v>
      </c>
      <c r="AF31" s="92">
        <f t="shared" si="12"/>
        <v>5.7698813091309136</v>
      </c>
      <c r="AG31" s="92">
        <f t="shared" si="12"/>
        <v>6.3274919512307166</v>
      </c>
      <c r="AH31" s="92">
        <f t="shared" si="12"/>
        <v>24393.577038029314</v>
      </c>
    </row>
    <row r="32" spans="1:34" x14ac:dyDescent="0.25">
      <c r="A32" s="133"/>
      <c r="B32" s="12" t="s">
        <v>30</v>
      </c>
      <c r="C32" s="35" t="s">
        <v>31</v>
      </c>
      <c r="D32" s="57">
        <v>7.3422858621892212E-2</v>
      </c>
      <c r="E32" s="57"/>
      <c r="F32" s="57"/>
      <c r="G32" s="58">
        <f t="shared" si="1"/>
        <v>7.3422858621892212E-2</v>
      </c>
      <c r="H32" s="57">
        <v>0.26718509727701972</v>
      </c>
      <c r="I32" s="59">
        <f t="shared" si="2"/>
        <v>0.34060795589891191</v>
      </c>
      <c r="J32" s="57"/>
      <c r="K32" s="57"/>
      <c r="L32" s="57"/>
      <c r="M32" s="57"/>
      <c r="N32" s="57"/>
      <c r="O32" s="57">
        <v>0.2063805403525803</v>
      </c>
      <c r="P32" s="59">
        <f t="shared" si="3"/>
        <v>0.2063805403525803</v>
      </c>
      <c r="Q32" s="57"/>
      <c r="R32" s="57"/>
      <c r="S32" s="57">
        <v>2.035352050633362</v>
      </c>
      <c r="T32" s="59">
        <f t="shared" si="4"/>
        <v>2.035352050633362</v>
      </c>
      <c r="U32" s="57"/>
      <c r="V32" s="57"/>
      <c r="W32" s="57"/>
      <c r="X32" s="57"/>
      <c r="Y32" s="57"/>
      <c r="Z32" s="59">
        <f t="shared" si="5"/>
        <v>0</v>
      </c>
      <c r="AA32" s="57">
        <v>28.194312749105993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30.776653295990844</v>
      </c>
    </row>
    <row r="33" spans="1:34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</row>
    <row r="34" spans="1:34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>
        <v>0.10440759289283941</v>
      </c>
      <c r="Y34" s="57"/>
      <c r="Z34" s="59">
        <f t="shared" si="5"/>
        <v>0.10440759289283941</v>
      </c>
      <c r="AA34" s="57"/>
      <c r="AB34" s="57"/>
      <c r="AC34" s="57">
        <v>14.035276924771907</v>
      </c>
      <c r="AD34" s="57"/>
      <c r="AE34" s="57">
        <v>1.2187397542385328</v>
      </c>
      <c r="AF34" s="57">
        <v>0.36292295613725634</v>
      </c>
      <c r="AG34" s="59">
        <f t="shared" si="6"/>
        <v>15.616939635147695</v>
      </c>
      <c r="AH34" s="58">
        <f t="shared" si="0"/>
        <v>15.721347228040534</v>
      </c>
    </row>
    <row r="35" spans="1:34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</row>
    <row r="36" spans="1:34" x14ac:dyDescent="0.25">
      <c r="A36" s="133"/>
      <c r="B36" s="172"/>
      <c r="C36" s="37" t="s">
        <v>35</v>
      </c>
      <c r="D36" s="57">
        <v>5.3154171905802254</v>
      </c>
      <c r="E36" s="57"/>
      <c r="F36" s="57"/>
      <c r="G36" s="58">
        <f t="shared" si="1"/>
        <v>5.3154171905802254</v>
      </c>
      <c r="H36" s="57">
        <v>0.21159397755551751</v>
      </c>
      <c r="I36" s="59">
        <f t="shared" si="2"/>
        <v>5.5270111681357426</v>
      </c>
      <c r="J36" s="57">
        <v>0.44497730932967916</v>
      </c>
      <c r="K36" s="57">
        <v>0.86109353172460346</v>
      </c>
      <c r="L36" s="57"/>
      <c r="M36" s="57">
        <v>2.0458273923564834</v>
      </c>
      <c r="N36" s="57">
        <v>0.65064126190623062</v>
      </c>
      <c r="O36" s="57">
        <v>8.3946944935016674</v>
      </c>
      <c r="P36" s="59">
        <f t="shared" si="3"/>
        <v>12.397233988818664</v>
      </c>
      <c r="Q36" s="57">
        <v>1.5388160135620776</v>
      </c>
      <c r="R36" s="57">
        <v>6.6599302517803688E-2</v>
      </c>
      <c r="S36" s="57"/>
      <c r="T36" s="59">
        <f t="shared" si="4"/>
        <v>1.6054153160798814</v>
      </c>
      <c r="U36" s="57">
        <v>0.10329083290825743</v>
      </c>
      <c r="V36" s="57"/>
      <c r="W36" s="57"/>
      <c r="X36" s="57">
        <v>1.9514924034241656</v>
      </c>
      <c r="Y36" s="57"/>
      <c r="Z36" s="59">
        <f t="shared" si="5"/>
        <v>2.054783236332423</v>
      </c>
      <c r="AA36" s="57">
        <v>0.11199252313736394</v>
      </c>
      <c r="AB36" s="57"/>
      <c r="AC36" s="57">
        <v>6.9643672396903458E-2</v>
      </c>
      <c r="AD36" s="57"/>
      <c r="AE36" s="57">
        <v>2163.1787274176268</v>
      </c>
      <c r="AF36" s="57">
        <v>5.420307008412415</v>
      </c>
      <c r="AG36" s="59">
        <f t="shared" si="6"/>
        <v>2168.668678098436</v>
      </c>
      <c r="AH36" s="58">
        <f t="shared" si="0"/>
        <v>2190.3651143309398</v>
      </c>
    </row>
    <row r="37" spans="1:34" x14ac:dyDescent="0.25">
      <c r="A37" s="133"/>
      <c r="B37" s="172"/>
      <c r="C37" s="37" t="s">
        <v>36</v>
      </c>
      <c r="D37" s="57">
        <v>82.944337650564322</v>
      </c>
      <c r="E37" s="57"/>
      <c r="F37" s="57">
        <v>0.385613087726626</v>
      </c>
      <c r="G37" s="58">
        <f t="shared" si="1"/>
        <v>83.329950738290947</v>
      </c>
      <c r="H37" s="57">
        <v>8.5885087676085217</v>
      </c>
      <c r="I37" s="59">
        <f t="shared" si="2"/>
        <v>91.918459505899463</v>
      </c>
      <c r="J37" s="57">
        <v>0.72548734098434964</v>
      </c>
      <c r="K37" s="57"/>
      <c r="L37" s="57"/>
      <c r="M37" s="57">
        <v>8.1413226063807524</v>
      </c>
      <c r="N37" s="57">
        <v>1.5729322674834578E-2</v>
      </c>
      <c r="O37" s="57">
        <v>18.118543483366196</v>
      </c>
      <c r="P37" s="59">
        <f t="shared" si="3"/>
        <v>27.001082753406131</v>
      </c>
      <c r="Q37" s="57">
        <v>1.8215554858233252</v>
      </c>
      <c r="R37" s="57">
        <v>4.8623107177673305E-2</v>
      </c>
      <c r="S37" s="57">
        <v>0.85888063277775872</v>
      </c>
      <c r="T37" s="59">
        <f t="shared" si="4"/>
        <v>2.7290592257787569</v>
      </c>
      <c r="U37" s="57">
        <v>0.13564752349198764</v>
      </c>
      <c r="V37" s="57"/>
      <c r="W37" s="57"/>
      <c r="X37" s="57">
        <v>1.9518245660679845</v>
      </c>
      <c r="Y37" s="57"/>
      <c r="Z37" s="59">
        <f t="shared" si="5"/>
        <v>2.0874720895599723</v>
      </c>
      <c r="AA37" s="57">
        <v>0.14561350494056544</v>
      </c>
      <c r="AB37" s="57"/>
      <c r="AC37" s="57">
        <v>2.858063192807454</v>
      </c>
      <c r="AD37" s="57"/>
      <c r="AE37" s="57">
        <v>13.09912575745116</v>
      </c>
      <c r="AF37" s="57">
        <v>4594.1755317236866</v>
      </c>
      <c r="AG37" s="59">
        <f t="shared" si="6"/>
        <v>4610.1327206739452</v>
      </c>
      <c r="AH37" s="58">
        <f t="shared" si="0"/>
        <v>4734.0144077535297</v>
      </c>
    </row>
    <row r="38" spans="1:34" x14ac:dyDescent="0.25">
      <c r="A38" s="133"/>
      <c r="B38" s="173"/>
      <c r="C38" s="38" t="s">
        <v>10</v>
      </c>
      <c r="D38" s="93">
        <f>SUM(D34:D37)</f>
        <v>88.259754841144542</v>
      </c>
      <c r="E38" s="93">
        <f t="shared" ref="E38:P38" si="13">SUM(E34:E37)</f>
        <v>0</v>
      </c>
      <c r="F38" s="93">
        <f t="shared" si="13"/>
        <v>0.385613087726626</v>
      </c>
      <c r="G38" s="93">
        <f t="shared" si="13"/>
        <v>88.645367928871167</v>
      </c>
      <c r="H38" s="93">
        <f t="shared" si="13"/>
        <v>8.8001027451640397</v>
      </c>
      <c r="I38" s="93">
        <f t="shared" si="13"/>
        <v>97.445470674035207</v>
      </c>
      <c r="J38" s="93">
        <f t="shared" si="13"/>
        <v>1.1704646503140288</v>
      </c>
      <c r="K38" s="93">
        <f t="shared" si="13"/>
        <v>0.86109353172460346</v>
      </c>
      <c r="L38" s="93">
        <f t="shared" si="13"/>
        <v>0</v>
      </c>
      <c r="M38" s="93">
        <f t="shared" si="13"/>
        <v>10.187149998737237</v>
      </c>
      <c r="N38" s="93">
        <f t="shared" si="13"/>
        <v>0.66637058458106524</v>
      </c>
      <c r="O38" s="93">
        <f t="shared" si="13"/>
        <v>26.513237976867863</v>
      </c>
      <c r="P38" s="93">
        <f t="shared" si="13"/>
        <v>39.398316742224793</v>
      </c>
      <c r="Q38" s="93">
        <f>SUM(Q34:Q37)</f>
        <v>3.360371499385403</v>
      </c>
      <c r="R38" s="93">
        <f t="shared" ref="R38:AH38" si="14">SUM(R34:R37)</f>
        <v>0.11522240969547699</v>
      </c>
      <c r="S38" s="93">
        <f t="shared" si="14"/>
        <v>0.85888063277775872</v>
      </c>
      <c r="T38" s="93">
        <f t="shared" si="14"/>
        <v>4.3344745418586381</v>
      </c>
      <c r="U38" s="93">
        <f t="shared" si="14"/>
        <v>0.23893835640024508</v>
      </c>
      <c r="V38" s="93">
        <f t="shared" si="14"/>
        <v>0</v>
      </c>
      <c r="W38" s="93">
        <f t="shared" si="14"/>
        <v>0</v>
      </c>
      <c r="X38" s="93">
        <f t="shared" si="14"/>
        <v>4.0077245623849898</v>
      </c>
      <c r="Y38" s="93">
        <f t="shared" si="14"/>
        <v>0</v>
      </c>
      <c r="Z38" s="93">
        <f t="shared" si="14"/>
        <v>4.2466629187852352</v>
      </c>
      <c r="AA38" s="93">
        <f t="shared" si="14"/>
        <v>0.25760602807792937</v>
      </c>
      <c r="AB38" s="93">
        <f t="shared" si="14"/>
        <v>0</v>
      </c>
      <c r="AC38" s="93">
        <f t="shared" si="14"/>
        <v>16.962983789976263</v>
      </c>
      <c r="AD38" s="93">
        <f t="shared" si="14"/>
        <v>0</v>
      </c>
      <c r="AE38" s="93">
        <f t="shared" si="14"/>
        <v>2177.4965929293162</v>
      </c>
      <c r="AF38" s="93">
        <f t="shared" si="14"/>
        <v>4599.9587616882363</v>
      </c>
      <c r="AG38" s="93">
        <f t="shared" si="14"/>
        <v>6794.4183384075295</v>
      </c>
      <c r="AH38" s="98">
        <f t="shared" si="14"/>
        <v>6940.1008693125095</v>
      </c>
    </row>
    <row r="39" spans="1:34" x14ac:dyDescent="0.25">
      <c r="A39" s="133"/>
      <c r="B39" s="148" t="s">
        <v>37</v>
      </c>
      <c r="C39" s="149"/>
      <c r="D39" s="61">
        <v>60442.022302473197</v>
      </c>
      <c r="E39" s="61"/>
      <c r="F39" s="61">
        <v>1176.8903289319526</v>
      </c>
      <c r="G39" s="58">
        <f t="shared" si="1"/>
        <v>61618.912631405146</v>
      </c>
      <c r="H39" s="61">
        <v>9748.6499632425439</v>
      </c>
      <c r="I39" s="59">
        <f t="shared" si="2"/>
        <v>71367.562594647694</v>
      </c>
      <c r="J39" s="61">
        <v>767.26162094320455</v>
      </c>
      <c r="K39" s="61">
        <v>128.80016657601382</v>
      </c>
      <c r="L39" s="61"/>
      <c r="M39" s="61">
        <v>434.10553358259614</v>
      </c>
      <c r="N39" s="61">
        <v>4.9893840685348225</v>
      </c>
      <c r="O39" s="61">
        <v>5087.0147458063248</v>
      </c>
      <c r="P39" s="59">
        <f t="shared" si="3"/>
        <v>6422.1714509766734</v>
      </c>
      <c r="Q39" s="61">
        <v>466.34810505860833</v>
      </c>
      <c r="R39" s="61">
        <v>2035.8214192598375</v>
      </c>
      <c r="S39" s="61">
        <v>1866.4352452625449</v>
      </c>
      <c r="T39" s="59">
        <f t="shared" si="4"/>
        <v>4368.6047695809903</v>
      </c>
      <c r="U39" s="61">
        <v>18014.418335042865</v>
      </c>
      <c r="V39" s="61">
        <v>0.12583776034870076</v>
      </c>
      <c r="W39" s="61">
        <v>354.01602283059253</v>
      </c>
      <c r="X39" s="61">
        <v>4616.1318959784294</v>
      </c>
      <c r="Y39" s="61">
        <v>3.4899594439949916E-2</v>
      </c>
      <c r="Z39" s="59">
        <f t="shared" si="5"/>
        <v>22984.726991206677</v>
      </c>
      <c r="AA39" s="61">
        <v>32.479017184981629</v>
      </c>
      <c r="AB39" s="61"/>
      <c r="AC39" s="61">
        <v>18.969075729681666</v>
      </c>
      <c r="AD39" s="61"/>
      <c r="AE39" s="61">
        <v>2196.5754460558151</v>
      </c>
      <c r="AF39" s="61">
        <v>4687.9106536533163</v>
      </c>
      <c r="AG39" s="59">
        <f t="shared" si="6"/>
        <v>6903.4551754388131</v>
      </c>
      <c r="AH39" s="58">
        <f t="shared" si="0"/>
        <v>112078.99999903583</v>
      </c>
    </row>
    <row r="40" spans="1:34" x14ac:dyDescent="0.25">
      <c r="A40" s="42" t="s">
        <v>82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</row>
    <row r="41" spans="1:34" x14ac:dyDescent="0.25">
      <c r="A41" t="s">
        <v>39</v>
      </c>
    </row>
  </sheetData>
  <mergeCells count="20">
    <mergeCell ref="U7:Z7"/>
    <mergeCell ref="AC7:AG7"/>
    <mergeCell ref="A3:T3"/>
    <mergeCell ref="U3:AH3"/>
    <mergeCell ref="AH7:AH8"/>
    <mergeCell ref="A4:C8"/>
    <mergeCell ref="D4:T5"/>
    <mergeCell ref="D6:T6"/>
    <mergeCell ref="U4:AH5"/>
    <mergeCell ref="U6:AH6"/>
    <mergeCell ref="D7:I7"/>
    <mergeCell ref="J7:P7"/>
    <mergeCell ref="Q7:T7"/>
    <mergeCell ref="A9:A39"/>
    <mergeCell ref="B39:C39"/>
    <mergeCell ref="B34:B38"/>
    <mergeCell ref="B26:B31"/>
    <mergeCell ref="B22:B25"/>
    <mergeCell ref="B15:B21"/>
    <mergeCell ref="B9:B14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FF00"/>
  </sheetPr>
  <dimension ref="A1:AJ45"/>
  <sheetViews>
    <sheetView showZeros="0" view="pageLayout" topLeftCell="F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.5703125" style="1" customWidth="1"/>
    <col min="2" max="2" width="22.28515625" style="1" customWidth="1"/>
    <col min="3" max="3" width="28.5703125" style="1" customWidth="1"/>
    <col min="4" max="5" width="6.85546875" style="1" customWidth="1"/>
    <col min="6" max="7" width="6.7109375" style="1" customWidth="1"/>
    <col min="8" max="8" width="7" style="1" customWidth="1"/>
    <col min="9" max="9" width="8.7109375" style="1" customWidth="1"/>
    <col min="10" max="10" width="6.5703125" style="1" customWidth="1"/>
    <col min="11" max="14" width="6.42578125" style="1" customWidth="1"/>
    <col min="15" max="15" width="6.85546875" style="1" customWidth="1"/>
    <col min="16" max="16" width="8.85546875" style="1" customWidth="1"/>
    <col min="17" max="19" width="6.42578125" style="1" customWidth="1"/>
    <col min="20" max="20" width="9.140625" style="1" customWidth="1"/>
    <col min="21" max="21" width="7.7109375" style="1" customWidth="1"/>
    <col min="22" max="22" width="7.5703125" style="1" customWidth="1"/>
    <col min="23" max="23" width="7.28515625" style="1" bestFit="1" customWidth="1"/>
    <col min="24" max="24" width="7.140625" style="1" customWidth="1"/>
    <col min="25" max="25" width="7.42578125" style="1" customWidth="1"/>
    <col min="26" max="26" width="10" style="1" customWidth="1"/>
    <col min="27" max="27" width="10.5703125" style="1" customWidth="1"/>
    <col min="28" max="28" width="10.28515625" style="1" customWidth="1"/>
    <col min="29" max="29" width="7.42578125" style="1" customWidth="1"/>
    <col min="30" max="30" width="7.28515625" style="1" customWidth="1"/>
    <col min="31" max="31" width="6.7109375" style="1" customWidth="1"/>
    <col min="32" max="32" width="7" style="1" customWidth="1"/>
    <col min="33" max="33" width="9.8554687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66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9665.5589734936766</v>
      </c>
      <c r="E9" s="57"/>
      <c r="F9" s="57"/>
      <c r="G9" s="58">
        <f>SUM(D9:F9)</f>
        <v>9665.5589734936766</v>
      </c>
      <c r="H9" s="57">
        <v>0.23136812228835646</v>
      </c>
      <c r="I9" s="59">
        <f>SUM(G9:H9)</f>
        <v>9665.7903416159643</v>
      </c>
      <c r="J9" s="57"/>
      <c r="K9" s="57"/>
      <c r="L9" s="57"/>
      <c r="M9" s="57"/>
      <c r="N9" s="57">
        <v>9.960710349194791</v>
      </c>
      <c r="O9" s="57">
        <v>0.10637367204474656</v>
      </c>
      <c r="P9" s="59">
        <f>SUM(J9:O9)</f>
        <v>10.067084021239538</v>
      </c>
      <c r="Q9" s="57">
        <v>2.2920805180625434</v>
      </c>
      <c r="R9" s="57">
        <v>0.62259852531293725</v>
      </c>
      <c r="S9" s="57">
        <v>4.8296034308651947</v>
      </c>
      <c r="T9" s="59">
        <f>SUM(Q9:S9)</f>
        <v>7.7442824742406753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>
        <v>6.7767580379962054</v>
      </c>
      <c r="AF9" s="57">
        <v>0.29007142768003996</v>
      </c>
      <c r="AG9" s="59">
        <f>SUM(AC9:AF9)</f>
        <v>7.0668294656762454</v>
      </c>
      <c r="AH9" s="58">
        <f t="shared" ref="AH9:AH39" si="0">AG9+AB9+AA9+Z9+T9+P9+I9</f>
        <v>9690.6685375771212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/>
      <c r="E11" s="57"/>
      <c r="F11" s="57">
        <v>175.2064924430754</v>
      </c>
      <c r="G11" s="58">
        <f t="shared" si="1"/>
        <v>175.2064924430754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>
        <v>1.8973952401053727E-2</v>
      </c>
      <c r="R11" s="57">
        <v>6.6884392921830418E-2</v>
      </c>
      <c r="S11" s="57">
        <v>0.24149395396372114</v>
      </c>
      <c r="T11" s="59">
        <f t="shared" si="4"/>
        <v>0.32735229928660525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>
        <v>4.9208709009578036E-2</v>
      </c>
      <c r="AF11" s="57"/>
      <c r="AG11" s="59">
        <f t="shared" si="6"/>
        <v>4.9208709009578036E-2</v>
      </c>
      <c r="AH11" s="58">
        <f t="shared" si="0"/>
        <v>7421.9752183597866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9665.5589734936766</v>
      </c>
      <c r="E12" s="87">
        <f t="shared" ref="E12:AH12" si="7">SUM(E9:E11)</f>
        <v>0</v>
      </c>
      <c r="F12" s="87">
        <f t="shared" si="7"/>
        <v>175.2064924430754</v>
      </c>
      <c r="G12" s="87">
        <f t="shared" si="7"/>
        <v>9840.7654659367527</v>
      </c>
      <c r="H12" s="87">
        <f t="shared" si="7"/>
        <v>0.23136812228835646</v>
      </c>
      <c r="I12" s="87">
        <f t="shared" si="7"/>
        <v>17087.388998967454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9.960710349194791</v>
      </c>
      <c r="O12" s="87">
        <f t="shared" si="7"/>
        <v>0.10637367204474656</v>
      </c>
      <c r="P12" s="87">
        <f t="shared" si="7"/>
        <v>10.067084021239538</v>
      </c>
      <c r="Q12" s="87">
        <f t="shared" si="7"/>
        <v>2.3110544704635974</v>
      </c>
      <c r="R12" s="87">
        <f t="shared" si="7"/>
        <v>0.68948291823476771</v>
      </c>
      <c r="S12" s="87">
        <f t="shared" si="7"/>
        <v>5.0710973848289163</v>
      </c>
      <c r="T12" s="87">
        <f t="shared" si="7"/>
        <v>8.0716347735272809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6.8259667470057837</v>
      </c>
      <c r="AF12" s="87">
        <f t="shared" si="7"/>
        <v>0.29007142768003996</v>
      </c>
      <c r="AG12" s="87">
        <f t="shared" si="7"/>
        <v>7.1160381746858237</v>
      </c>
      <c r="AH12" s="87">
        <f t="shared" si="7"/>
        <v>17112.643755936908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1.2374230553834278</v>
      </c>
      <c r="E13" s="57"/>
      <c r="F13" s="57"/>
      <c r="G13" s="58">
        <f t="shared" si="1"/>
        <v>1.2374230553834278</v>
      </c>
      <c r="H13" s="57">
        <v>923.80370727066042</v>
      </c>
      <c r="I13" s="59">
        <f t="shared" si="2"/>
        <v>925.0411303260438</v>
      </c>
      <c r="J13" s="57"/>
      <c r="K13" s="57"/>
      <c r="L13" s="57"/>
      <c r="M13" s="57"/>
      <c r="N13" s="57">
        <v>2.8428711760695856E-2</v>
      </c>
      <c r="O13" s="57"/>
      <c r="P13" s="59">
        <f t="shared" si="3"/>
        <v>2.8428711760695856E-2</v>
      </c>
      <c r="Q13" s="57">
        <v>0.22917716061403845</v>
      </c>
      <c r="R13" s="57">
        <v>0.74956843377822291</v>
      </c>
      <c r="S13" s="57">
        <v>0.99047693800356695</v>
      </c>
      <c r="T13" s="59">
        <f t="shared" si="4"/>
        <v>1.9692225323958283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>
        <v>0.24474735571436146</v>
      </c>
      <c r="AF13" s="57"/>
      <c r="AG13" s="59">
        <f t="shared" si="6"/>
        <v>0.24474735571436146</v>
      </c>
      <c r="AH13" s="58">
        <f t="shared" si="0"/>
        <v>927.28352892591465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9666.7963965490599</v>
      </c>
      <c r="E14" s="87">
        <f t="shared" ref="E14:AH14" si="8">E12+E13</f>
        <v>0</v>
      </c>
      <c r="F14" s="87">
        <f t="shared" si="8"/>
        <v>175.2064924430754</v>
      </c>
      <c r="G14" s="87">
        <f t="shared" si="8"/>
        <v>9842.0028889921359</v>
      </c>
      <c r="H14" s="87">
        <f t="shared" si="8"/>
        <v>924.03507539294878</v>
      </c>
      <c r="I14" s="87">
        <f t="shared" si="8"/>
        <v>18012.430129293498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9.9891390609554875</v>
      </c>
      <c r="O14" s="87">
        <f t="shared" si="8"/>
        <v>0.10637367204474656</v>
      </c>
      <c r="P14" s="87">
        <f t="shared" si="8"/>
        <v>10.095512733000234</v>
      </c>
      <c r="Q14" s="87">
        <f t="shared" si="8"/>
        <v>2.5402316310776358</v>
      </c>
      <c r="R14" s="87">
        <f t="shared" si="8"/>
        <v>1.4390513520129906</v>
      </c>
      <c r="S14" s="87">
        <f t="shared" si="8"/>
        <v>6.0615743228324828</v>
      </c>
      <c r="T14" s="87">
        <f t="shared" si="8"/>
        <v>10.04085730592311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7.070714102720145</v>
      </c>
      <c r="AF14" s="87">
        <f t="shared" si="8"/>
        <v>0.29007142768003996</v>
      </c>
      <c r="AG14" s="87">
        <f t="shared" si="8"/>
        <v>7.360785530400185</v>
      </c>
      <c r="AH14" s="87">
        <f t="shared" si="8"/>
        <v>18039.927284862824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3038.9149808587408</v>
      </c>
      <c r="K15" s="57"/>
      <c r="L15" s="57"/>
      <c r="M15" s="57"/>
      <c r="N15" s="57">
        <v>0.36833001995986714</v>
      </c>
      <c r="O15" s="57">
        <v>85.876410602713108</v>
      </c>
      <c r="P15" s="59">
        <f t="shared" si="3"/>
        <v>3125.1597214814137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>
        <v>2900.602644765429</v>
      </c>
      <c r="AC15" s="57"/>
      <c r="AD15" s="57"/>
      <c r="AE15" s="57"/>
      <c r="AF15" s="57"/>
      <c r="AG15" s="59">
        <f t="shared" si="6"/>
        <v>0</v>
      </c>
      <c r="AH15" s="58">
        <f t="shared" si="0"/>
        <v>6025.7623662468432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6.402590163975698E-2</v>
      </c>
      <c r="L16" s="57"/>
      <c r="M16" s="57"/>
      <c r="N16" s="57"/>
      <c r="O16" s="57"/>
      <c r="P16" s="59">
        <f t="shared" si="3"/>
        <v>6.402590163975698E-2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6.402590163975698E-2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25.050964880241008</v>
      </c>
      <c r="O19" s="57">
        <v>0.41826548338014269</v>
      </c>
      <c r="P19" s="59">
        <f t="shared" si="3"/>
        <v>25.469230363621151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>
        <v>0.26700374884032968</v>
      </c>
      <c r="AF19" s="57"/>
      <c r="AG19" s="59">
        <f t="shared" si="6"/>
        <v>0.26700374884032968</v>
      </c>
      <c r="AH19" s="58">
        <f t="shared" si="0"/>
        <v>25.736234112461482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0.15357728980223737</v>
      </c>
      <c r="E20" s="57"/>
      <c r="F20" s="57"/>
      <c r="G20" s="58">
        <f t="shared" si="1"/>
        <v>0.15357728980223737</v>
      </c>
      <c r="H20" s="57"/>
      <c r="I20" s="59">
        <f t="shared" si="2"/>
        <v>0.15357728980223737</v>
      </c>
      <c r="J20" s="57">
        <v>2.0410293882660171</v>
      </c>
      <c r="K20" s="57"/>
      <c r="L20" s="57"/>
      <c r="M20" s="57"/>
      <c r="N20" s="57">
        <v>1.0430675618449885</v>
      </c>
      <c r="O20" s="57">
        <v>1083.4826093766035</v>
      </c>
      <c r="P20" s="59">
        <f t="shared" si="3"/>
        <v>1086.5667063267144</v>
      </c>
      <c r="Q20" s="57">
        <v>0.2498057927735059</v>
      </c>
      <c r="R20" s="57">
        <v>0.33680507373826657</v>
      </c>
      <c r="S20" s="57">
        <v>3.502742890802232</v>
      </c>
      <c r="T20" s="59">
        <f t="shared" si="4"/>
        <v>4.0893537573140044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>
        <v>0.24764074397208183</v>
      </c>
      <c r="AC20" s="57"/>
      <c r="AD20" s="57"/>
      <c r="AE20" s="57">
        <v>0.65658709348884714</v>
      </c>
      <c r="AF20" s="57">
        <v>0.12140097219208326</v>
      </c>
      <c r="AG20" s="59">
        <f t="shared" si="6"/>
        <v>0.77798806568093037</v>
      </c>
      <c r="AH20" s="58">
        <f t="shared" si="0"/>
        <v>1091.8352661834838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0.15357728980223737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0.15357728980223737</v>
      </c>
      <c r="H21" s="88">
        <f t="shared" si="9"/>
        <v>0</v>
      </c>
      <c r="I21" s="88">
        <f t="shared" si="9"/>
        <v>0.15357728980223737</v>
      </c>
      <c r="J21" s="88">
        <f t="shared" si="9"/>
        <v>3040.9560102470068</v>
      </c>
      <c r="K21" s="88">
        <f t="shared" si="9"/>
        <v>6.402590163975698E-2</v>
      </c>
      <c r="L21" s="88">
        <f t="shared" si="9"/>
        <v>0</v>
      </c>
      <c r="M21" s="88">
        <f t="shared" si="9"/>
        <v>0</v>
      </c>
      <c r="N21" s="88">
        <f t="shared" si="9"/>
        <v>26.462362462045864</v>
      </c>
      <c r="O21" s="88">
        <f t="shared" si="9"/>
        <v>1169.7772854626967</v>
      </c>
      <c r="P21" s="88">
        <f t="shared" si="9"/>
        <v>4237.2596840733895</v>
      </c>
      <c r="Q21" s="88">
        <f t="shared" si="9"/>
        <v>0.2498057927735059</v>
      </c>
      <c r="R21" s="88">
        <f t="shared" si="9"/>
        <v>0.33680507373826657</v>
      </c>
      <c r="S21" s="88">
        <f t="shared" si="9"/>
        <v>3.502742890802232</v>
      </c>
      <c r="T21" s="88">
        <f t="shared" si="9"/>
        <v>4.0893537573140044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2900.8502855094011</v>
      </c>
      <c r="AC21" s="88">
        <f t="shared" si="10"/>
        <v>0</v>
      </c>
      <c r="AD21" s="88">
        <f t="shared" si="10"/>
        <v>0</v>
      </c>
      <c r="AE21" s="88">
        <f t="shared" si="10"/>
        <v>0.92359084232917676</v>
      </c>
      <c r="AF21" s="88">
        <f t="shared" si="10"/>
        <v>0.12140097219208326</v>
      </c>
      <c r="AG21" s="88">
        <f t="shared" si="10"/>
        <v>1.04499181452126</v>
      </c>
      <c r="AH21" s="88">
        <f t="shared" si="10"/>
        <v>7143.3978924444291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23.306453223994968</v>
      </c>
      <c r="R22" s="57"/>
      <c r="S22" s="57"/>
      <c r="T22" s="59">
        <f t="shared" si="4"/>
        <v>23.306453223994968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>
        <v>0.23955630784339807</v>
      </c>
      <c r="AF22" s="57">
        <v>0.20515789926022293</v>
      </c>
      <c r="AG22" s="59">
        <f t="shared" si="6"/>
        <v>0.44471420710362097</v>
      </c>
      <c r="AH22" s="58">
        <f t="shared" si="0"/>
        <v>23.75116743109859</v>
      </c>
      <c r="AI22" s="2"/>
      <c r="AJ22" s="2"/>
    </row>
    <row r="23" spans="1:36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209.6787884840243</v>
      </c>
      <c r="S23" s="57"/>
      <c r="T23" s="59">
        <f t="shared" si="4"/>
        <v>209.6787884840243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>
        <v>3.2819749718900046E-2</v>
      </c>
      <c r="AF23" s="57"/>
      <c r="AG23" s="59">
        <f t="shared" si="6"/>
        <v>3.2819749718900046E-2</v>
      </c>
      <c r="AH23" s="58">
        <f t="shared" si="0"/>
        <v>209.71160823374319</v>
      </c>
      <c r="AI23" s="2"/>
      <c r="AJ23" s="2"/>
    </row>
    <row r="24" spans="1:36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402.01933608322094</v>
      </c>
      <c r="T24" s="59">
        <f t="shared" si="4"/>
        <v>402.01933608322094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402.01933608322094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23.306453223994968</v>
      </c>
      <c r="R25" s="91">
        <f t="shared" si="11"/>
        <v>209.6787884840243</v>
      </c>
      <c r="S25" s="91">
        <f t="shared" si="11"/>
        <v>402.01933608322094</v>
      </c>
      <c r="T25" s="91">
        <f t="shared" si="11"/>
        <v>635.00457779124019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0.2723760575622981</v>
      </c>
      <c r="AF25" s="91">
        <f t="shared" si="11"/>
        <v>0.20515789926022293</v>
      </c>
      <c r="AG25" s="91">
        <f t="shared" si="11"/>
        <v>0.47753395682252103</v>
      </c>
      <c r="AH25" s="91">
        <f t="shared" si="11"/>
        <v>635.48211174806272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>
        <v>0.45877959486257092</v>
      </c>
      <c r="O26" s="57">
        <v>0.10618047010404302</v>
      </c>
      <c r="P26" s="59">
        <f t="shared" si="3"/>
        <v>0.564960064966614</v>
      </c>
      <c r="Q26" s="57"/>
      <c r="R26" s="57">
        <v>0.14539655803941845</v>
      </c>
      <c r="S26" s="57">
        <v>6.7044098794688631E-2</v>
      </c>
      <c r="T26" s="59">
        <f t="shared" si="4"/>
        <v>0.21244065683410707</v>
      </c>
      <c r="U26" s="57">
        <v>6277.7008799997939</v>
      </c>
      <c r="V26" s="57"/>
      <c r="W26" s="57"/>
      <c r="X26" s="57"/>
      <c r="Y26" s="57"/>
      <c r="Z26" s="59">
        <f t="shared" si="5"/>
        <v>6277.7008799997939</v>
      </c>
      <c r="AA26" s="57"/>
      <c r="AB26" s="57"/>
      <c r="AC26" s="57"/>
      <c r="AD26" s="57"/>
      <c r="AE26" s="57">
        <v>0.64342831603557871</v>
      </c>
      <c r="AF26" s="57"/>
      <c r="AG26" s="59">
        <f t="shared" si="6"/>
        <v>0.64342831603557871</v>
      </c>
      <c r="AH26" s="58">
        <f t="shared" si="0"/>
        <v>6279.1217090376294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>
        <v>3.6323780946201936</v>
      </c>
      <c r="O27" s="57">
        <v>7.7227286058122402E-2</v>
      </c>
      <c r="P27" s="59">
        <f t="shared" si="3"/>
        <v>3.7096053806783158</v>
      </c>
      <c r="Q27" s="57">
        <v>0.14626956358220891</v>
      </c>
      <c r="R27" s="57">
        <v>0.14206125012282161</v>
      </c>
      <c r="S27" s="57">
        <v>4.4772006197420097E-2</v>
      </c>
      <c r="T27" s="59">
        <f t="shared" si="4"/>
        <v>0.33310281990245066</v>
      </c>
      <c r="U27" s="57"/>
      <c r="V27" s="57">
        <v>16160.032327654486</v>
      </c>
      <c r="W27" s="57"/>
      <c r="X27" s="57"/>
      <c r="Y27" s="57"/>
      <c r="Z27" s="59">
        <f t="shared" si="5"/>
        <v>16160.032327654486</v>
      </c>
      <c r="AA27" s="57"/>
      <c r="AB27" s="57"/>
      <c r="AC27" s="57"/>
      <c r="AD27" s="57"/>
      <c r="AE27" s="57">
        <v>0.11508115461823833</v>
      </c>
      <c r="AF27" s="57">
        <v>0.27791012860169695</v>
      </c>
      <c r="AG27" s="59">
        <f t="shared" si="6"/>
        <v>0.39299128321993526</v>
      </c>
      <c r="AH27" s="58">
        <f t="shared" si="0"/>
        <v>16164.468027138286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>
        <v>0.44687708256015796</v>
      </c>
      <c r="T28" s="59">
        <f t="shared" si="4"/>
        <v>0.44687708256015796</v>
      </c>
      <c r="U28" s="57">
        <v>6.8707483220844828E-2</v>
      </c>
      <c r="V28" s="57"/>
      <c r="W28" s="57">
        <v>792.18347021946897</v>
      </c>
      <c r="X28" s="57"/>
      <c r="Y28" s="57"/>
      <c r="Z28" s="59">
        <f t="shared" si="5"/>
        <v>792.25217770268978</v>
      </c>
      <c r="AA28" s="57"/>
      <c r="AB28" s="57"/>
      <c r="AC28" s="57"/>
      <c r="AD28" s="57"/>
      <c r="AE28" s="57">
        <v>0.31883033155775747</v>
      </c>
      <c r="AF28" s="57"/>
      <c r="AG28" s="59">
        <f t="shared" si="6"/>
        <v>0.31883033155775747</v>
      </c>
      <c r="AH28" s="58">
        <f t="shared" si="0"/>
        <v>793.01788511680763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>
        <v>0.28968478586516527</v>
      </c>
      <c r="O29" s="57"/>
      <c r="P29" s="59">
        <f t="shared" si="3"/>
        <v>0.28968478586516527</v>
      </c>
      <c r="Q29" s="57">
        <v>2.5554896949898223E-2</v>
      </c>
      <c r="R29" s="57">
        <v>6.4515594075872831E-2</v>
      </c>
      <c r="S29" s="57">
        <v>0.43726724526829802</v>
      </c>
      <c r="T29" s="59">
        <f t="shared" si="4"/>
        <v>0.5273377362940691</v>
      </c>
      <c r="U29" s="57"/>
      <c r="V29" s="57"/>
      <c r="W29" s="57"/>
      <c r="X29" s="57">
        <v>2088.5482129647462</v>
      </c>
      <c r="Y29" s="57"/>
      <c r="Z29" s="59">
        <f t="shared" si="5"/>
        <v>2088.5482129647462</v>
      </c>
      <c r="AA29" s="57"/>
      <c r="AB29" s="57"/>
      <c r="AC29" s="57"/>
      <c r="AD29" s="57"/>
      <c r="AE29" s="57">
        <v>2.7329596715709413E-2</v>
      </c>
      <c r="AF29" s="57"/>
      <c r="AG29" s="59">
        <f t="shared" si="6"/>
        <v>2.7329596715709413E-2</v>
      </c>
      <c r="AH29" s="58">
        <f t="shared" si="0"/>
        <v>2089.3925650836213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7.1676250138939306</v>
      </c>
      <c r="Z30" s="59">
        <f t="shared" si="5"/>
        <v>7.1676250138939306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7.1676250138939306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4.3808424753479294</v>
      </c>
      <c r="O31" s="92">
        <f t="shared" si="12"/>
        <v>0.18340775616216543</v>
      </c>
      <c r="P31" s="92">
        <f t="shared" si="12"/>
        <v>4.564250231510095</v>
      </c>
      <c r="Q31" s="92">
        <f t="shared" si="12"/>
        <v>0.17182446053210715</v>
      </c>
      <c r="R31" s="92">
        <f t="shared" si="12"/>
        <v>0.35197340223811291</v>
      </c>
      <c r="S31" s="92">
        <f t="shared" si="12"/>
        <v>0.99596043282056468</v>
      </c>
      <c r="T31" s="92">
        <f t="shared" si="12"/>
        <v>1.5197582955907847</v>
      </c>
      <c r="U31" s="92">
        <f t="shared" si="12"/>
        <v>6277.7695874830151</v>
      </c>
      <c r="V31" s="92">
        <f t="shared" si="12"/>
        <v>16160.032327654486</v>
      </c>
      <c r="W31" s="92">
        <f t="shared" si="12"/>
        <v>792.18347021946897</v>
      </c>
      <c r="X31" s="92">
        <f t="shared" si="12"/>
        <v>2088.5482129647462</v>
      </c>
      <c r="Y31" s="92">
        <f t="shared" si="12"/>
        <v>7.1676250138939306</v>
      </c>
      <c r="Z31" s="92">
        <f t="shared" si="12"/>
        <v>25325.701223335611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1.104669398927284</v>
      </c>
      <c r="AF31" s="92">
        <f t="shared" si="12"/>
        <v>0.27791012860169695</v>
      </c>
      <c r="AG31" s="92">
        <f t="shared" si="12"/>
        <v>1.3825795275289809</v>
      </c>
      <c r="AH31" s="92">
        <f t="shared" si="12"/>
        <v>25333.167811390242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>
        <v>0.98183009851382952</v>
      </c>
      <c r="O32" s="57">
        <v>0.60729985425764388</v>
      </c>
      <c r="P32" s="59">
        <f t="shared" si="3"/>
        <v>1.5891299527714735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3797.3202892898112</v>
      </c>
      <c r="AB32" s="57">
        <v>530.47413129093547</v>
      </c>
      <c r="AC32" s="57"/>
      <c r="AD32" s="57"/>
      <c r="AE32" s="57"/>
      <c r="AF32" s="57"/>
      <c r="AG32" s="59">
        <f t="shared" si="6"/>
        <v>0</v>
      </c>
      <c r="AH32" s="58">
        <f t="shared" si="0"/>
        <v>4329.3835505335182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>
        <v>195.4037269609787</v>
      </c>
      <c r="K33" s="57"/>
      <c r="L33" s="57"/>
      <c r="M33" s="57"/>
      <c r="N33" s="57"/>
      <c r="O33" s="57"/>
      <c r="P33" s="59">
        <f t="shared" si="3"/>
        <v>195.4037269609787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>
        <v>3790.60028146888</v>
      </c>
      <c r="AC33" s="57"/>
      <c r="AD33" s="57"/>
      <c r="AE33" s="57"/>
      <c r="AF33" s="57"/>
      <c r="AG33" s="59">
        <f t="shared" si="6"/>
        <v>0</v>
      </c>
      <c r="AH33" s="58">
        <f t="shared" si="0"/>
        <v>3986.0040084298589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9.9646309280801912E-2</v>
      </c>
      <c r="AD34" s="57"/>
      <c r="AE34" s="57"/>
      <c r="AF34" s="57"/>
      <c r="AG34" s="59">
        <f t="shared" si="6"/>
        <v>9.9646309280801912E-2</v>
      </c>
      <c r="AH34" s="58">
        <f t="shared" si="0"/>
        <v>9.9646309280801912E-2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>
        <v>9.3306314900194014</v>
      </c>
      <c r="E36" s="57"/>
      <c r="F36" s="57"/>
      <c r="G36" s="58">
        <f t="shared" si="1"/>
        <v>9.3306314900194014</v>
      </c>
      <c r="H36" s="57"/>
      <c r="I36" s="59">
        <f t="shared" si="2"/>
        <v>9.3306314900194014</v>
      </c>
      <c r="J36" s="57"/>
      <c r="K36" s="57"/>
      <c r="L36" s="57"/>
      <c r="M36" s="57"/>
      <c r="N36" s="57">
        <v>7.4209414245786096</v>
      </c>
      <c r="O36" s="57">
        <v>13.100925062894973</v>
      </c>
      <c r="P36" s="59">
        <f t="shared" si="3"/>
        <v>20.521866487473581</v>
      </c>
      <c r="Q36" s="57">
        <v>2.1520847016713873E-2</v>
      </c>
      <c r="R36" s="57"/>
      <c r="S36" s="57"/>
      <c r="T36" s="59">
        <f t="shared" si="4"/>
        <v>2.1520847016713873E-2</v>
      </c>
      <c r="U36" s="57"/>
      <c r="V36" s="57"/>
      <c r="W36" s="57"/>
      <c r="X36" s="57"/>
      <c r="Y36" s="57"/>
      <c r="Z36" s="59">
        <f t="shared" si="5"/>
        <v>0</v>
      </c>
      <c r="AA36" s="57">
        <v>6.9634687275414509</v>
      </c>
      <c r="AB36" s="57">
        <v>5.2049793620528542</v>
      </c>
      <c r="AC36" s="57"/>
      <c r="AD36" s="57"/>
      <c r="AE36" s="57">
        <v>1021.1313699379583</v>
      </c>
      <c r="AF36" s="57">
        <v>0.19203855605946474</v>
      </c>
      <c r="AG36" s="59">
        <f t="shared" si="6"/>
        <v>1021.3234084940178</v>
      </c>
      <c r="AH36" s="58">
        <f t="shared" si="0"/>
        <v>1063.3658754081216</v>
      </c>
      <c r="AI36" s="2"/>
      <c r="AJ36" s="2"/>
    </row>
    <row r="37" spans="1:36" x14ac:dyDescent="0.25">
      <c r="A37" s="133"/>
      <c r="B37" s="172"/>
      <c r="C37" s="37" t="s">
        <v>36</v>
      </c>
      <c r="D37" s="57">
        <v>3.3741737253298743</v>
      </c>
      <c r="E37" s="57"/>
      <c r="F37" s="57"/>
      <c r="G37" s="58">
        <f t="shared" si="1"/>
        <v>3.3741737253298743</v>
      </c>
      <c r="H37" s="57"/>
      <c r="I37" s="59">
        <f t="shared" si="2"/>
        <v>3.3741737253298743</v>
      </c>
      <c r="J37" s="57"/>
      <c r="K37" s="57"/>
      <c r="L37" s="57"/>
      <c r="M37" s="57"/>
      <c r="N37" s="57">
        <v>1.8389527720609498E-2</v>
      </c>
      <c r="O37" s="57">
        <v>0.12347821465099125</v>
      </c>
      <c r="P37" s="59">
        <f t="shared" si="3"/>
        <v>0.14186774237160074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>
        <v>0.60535649714669859</v>
      </c>
      <c r="AC37" s="57"/>
      <c r="AD37" s="57"/>
      <c r="AE37" s="57"/>
      <c r="AF37" s="57">
        <v>194.79003196258748</v>
      </c>
      <c r="AG37" s="59">
        <f t="shared" si="6"/>
        <v>194.79003196258748</v>
      </c>
      <c r="AH37" s="58">
        <f t="shared" si="0"/>
        <v>198.91142992743565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12.704805215349275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12.704805215349275</v>
      </c>
      <c r="H38" s="93">
        <f t="shared" si="13"/>
        <v>0</v>
      </c>
      <c r="I38" s="93">
        <f t="shared" si="13"/>
        <v>12.704805215349275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7.439330952299219</v>
      </c>
      <c r="O38" s="93">
        <f t="shared" si="13"/>
        <v>13.224403277545964</v>
      </c>
      <c r="P38" s="93">
        <f t="shared" si="13"/>
        <v>20.663734229845183</v>
      </c>
      <c r="Q38" s="93">
        <f>SUM(Q34:Q37)</f>
        <v>2.1520847016713873E-2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2.1520847016713873E-2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6.9634687275414509</v>
      </c>
      <c r="AB38" s="93">
        <f t="shared" si="14"/>
        <v>5.8103358591995526</v>
      </c>
      <c r="AC38" s="93">
        <f t="shared" si="14"/>
        <v>9.9646309280801912E-2</v>
      </c>
      <c r="AD38" s="93">
        <f t="shared" si="14"/>
        <v>0</v>
      </c>
      <c r="AE38" s="93">
        <f t="shared" si="14"/>
        <v>1021.1313699379583</v>
      </c>
      <c r="AF38" s="93">
        <f t="shared" si="14"/>
        <v>194.98207051864694</v>
      </c>
      <c r="AG38" s="93">
        <f t="shared" si="14"/>
        <v>1216.2130867658861</v>
      </c>
      <c r="AH38" s="98">
        <f t="shared" si="14"/>
        <v>1262.3769516448381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9679.6547790542118</v>
      </c>
      <c r="E39" s="61"/>
      <c r="F39" s="61">
        <v>175.2064924430754</v>
      </c>
      <c r="G39" s="58">
        <f t="shared" si="1"/>
        <v>9854.8612714972878</v>
      </c>
      <c r="H39" s="61">
        <v>924.03507539294878</v>
      </c>
      <c r="I39" s="59">
        <f t="shared" si="2"/>
        <v>10778.896346890237</v>
      </c>
      <c r="J39" s="61">
        <v>3236.3597372079857</v>
      </c>
      <c r="K39" s="61">
        <v>6.402590163975698E-2</v>
      </c>
      <c r="L39" s="61"/>
      <c r="M39" s="61"/>
      <c r="N39" s="61">
        <v>49.253505049162328</v>
      </c>
      <c r="O39" s="61">
        <v>1183.8987700227071</v>
      </c>
      <c r="P39" s="59">
        <f t="shared" si="3"/>
        <v>4469.5760381814953</v>
      </c>
      <c r="Q39" s="61">
        <v>26.289835955394931</v>
      </c>
      <c r="R39" s="61">
        <v>211.80661831201363</v>
      </c>
      <c r="S39" s="61">
        <v>412.57961372967611</v>
      </c>
      <c r="T39" s="59">
        <f t="shared" si="4"/>
        <v>650.6760679970846</v>
      </c>
      <c r="U39" s="61">
        <v>6277.7695874830151</v>
      </c>
      <c r="V39" s="61">
        <v>16160.032327654486</v>
      </c>
      <c r="W39" s="61">
        <v>792.18347021946897</v>
      </c>
      <c r="X39" s="61">
        <v>2088.5482129647462</v>
      </c>
      <c r="Y39" s="61">
        <v>7.1676250138939306</v>
      </c>
      <c r="Z39" s="59">
        <f t="shared" si="5"/>
        <v>25325.701223335611</v>
      </c>
      <c r="AA39" s="61">
        <v>3804.2837580173527</v>
      </c>
      <c r="AB39" s="61">
        <v>7227.7350341284164</v>
      </c>
      <c r="AC39" s="61">
        <v>9.9646309280801912E-2</v>
      </c>
      <c r="AD39" s="61"/>
      <c r="AE39" s="61">
        <v>1030.5027203394973</v>
      </c>
      <c r="AF39" s="61">
        <v>195.87661094638096</v>
      </c>
      <c r="AG39" s="59">
        <f t="shared" si="6"/>
        <v>1226.478977595159</v>
      </c>
      <c r="AH39" s="58">
        <f t="shared" si="0"/>
        <v>53483.347446145359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3" t="s">
        <v>39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6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6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6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FF00"/>
  </sheetPr>
  <dimension ref="A1:AJ41"/>
  <sheetViews>
    <sheetView showZeros="0" view="pageLayout" topLeftCell="S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85546875" style="1" customWidth="1"/>
    <col min="2" max="2" width="22.28515625" style="1" customWidth="1"/>
    <col min="3" max="3" width="28.5703125" style="1" customWidth="1"/>
    <col min="4" max="4" width="7" style="1" customWidth="1"/>
    <col min="5" max="5" width="6.5703125" style="1" customWidth="1"/>
    <col min="6" max="6" width="6.7109375" style="1" customWidth="1"/>
    <col min="7" max="7" width="7.28515625" style="1" customWidth="1"/>
    <col min="8" max="8" width="7.140625" style="1" customWidth="1"/>
    <col min="9" max="9" width="9.42578125" style="1" customWidth="1"/>
    <col min="10" max="10" width="6.7109375" style="1" customWidth="1"/>
    <col min="11" max="11" width="6.5703125" style="1" customWidth="1"/>
    <col min="12" max="12" width="6.28515625" style="1" customWidth="1"/>
    <col min="13" max="13" width="6.42578125" style="1" customWidth="1"/>
    <col min="14" max="15" width="6.5703125" style="1" customWidth="1"/>
    <col min="16" max="16" width="8.7109375" style="1" customWidth="1"/>
    <col min="17" max="17" width="7" style="1" customWidth="1"/>
    <col min="18" max="18" width="6.7109375" style="1" customWidth="1"/>
    <col min="19" max="19" width="6.5703125" style="1" customWidth="1"/>
    <col min="20" max="20" width="9.140625" style="3" customWidth="1"/>
    <col min="21" max="21" width="7.5703125" style="1" customWidth="1"/>
    <col min="22" max="23" width="7.28515625" style="1" customWidth="1"/>
    <col min="24" max="24" width="7.42578125" style="1" customWidth="1"/>
    <col min="25" max="25" width="7" style="1" customWidth="1"/>
    <col min="26" max="26" width="10" style="1" customWidth="1"/>
    <col min="27" max="27" width="10.85546875" style="1" customWidth="1"/>
    <col min="28" max="28" width="10.28515625" style="1" customWidth="1"/>
    <col min="29" max="29" width="8" style="1" customWidth="1"/>
    <col min="30" max="30" width="7.7109375" style="1" customWidth="1"/>
    <col min="31" max="31" width="8" style="1" customWidth="1"/>
    <col min="32" max="32" width="7.85546875" style="1" customWidth="1"/>
    <col min="33" max="33" width="10.1406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65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65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180997.60251938837</v>
      </c>
      <c r="E9" s="57"/>
      <c r="F9" s="57">
        <v>166.64530365028193</v>
      </c>
      <c r="G9" s="58">
        <f>SUM(D9:F9)</f>
        <v>181164.24782303866</v>
      </c>
      <c r="H9" s="57">
        <v>1549.7760833996138</v>
      </c>
      <c r="I9" s="59">
        <f>SUM(G9:H9)</f>
        <v>182714.02390643826</v>
      </c>
      <c r="J9" s="57"/>
      <c r="K9" s="57">
        <v>0.26968216729318867</v>
      </c>
      <c r="L9" s="57"/>
      <c r="M9" s="57">
        <v>5.0901791926260227</v>
      </c>
      <c r="N9" s="57">
        <v>2.3696120063641666</v>
      </c>
      <c r="O9" s="57">
        <v>18.821420951571341</v>
      </c>
      <c r="P9" s="59">
        <f>SUM(J9:O9)</f>
        <v>26.55089431785472</v>
      </c>
      <c r="Q9" s="57">
        <v>18.222466484644055</v>
      </c>
      <c r="R9" s="57">
        <v>30.580274861805943</v>
      </c>
      <c r="S9" s="57">
        <v>118.76823197965264</v>
      </c>
      <c r="T9" s="59">
        <f>SUM(Q9:S9)</f>
        <v>167.57097332610263</v>
      </c>
      <c r="U9" s="57">
        <v>1.0056284156619533</v>
      </c>
      <c r="V9" s="57"/>
      <c r="W9" s="57">
        <v>0.2745107161955066</v>
      </c>
      <c r="X9" s="57">
        <v>0.65303814346600175</v>
      </c>
      <c r="Y9" s="57"/>
      <c r="Z9" s="59">
        <f>SUM(U9:Y9)</f>
        <v>1.9331772753234615</v>
      </c>
      <c r="AA9" s="57"/>
      <c r="AB9" s="57"/>
      <c r="AC9" s="57">
        <v>27.340276724256615</v>
      </c>
      <c r="AD9" s="57"/>
      <c r="AE9" s="57">
        <v>472.39916064524471</v>
      </c>
      <c r="AF9" s="57">
        <v>13.995057674917538</v>
      </c>
      <c r="AG9" s="59">
        <f>SUM(AC9:AF9)</f>
        <v>513.73449504441885</v>
      </c>
      <c r="AH9" s="58">
        <f t="shared" ref="AH9:AH39" si="0">AG9+AB9+AA9+Z9+T9+I9+P9</f>
        <v>183423.81344640197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>
        <v>0.37503959078366461</v>
      </c>
      <c r="E11" s="57"/>
      <c r="F11" s="57">
        <v>4738.8763001987381</v>
      </c>
      <c r="G11" s="58">
        <f t="shared" si="1"/>
        <v>4739.2513397895218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>
        <v>0.15105803718494157</v>
      </c>
      <c r="R11" s="57"/>
      <c r="S11" s="57">
        <v>1.1415294061324754</v>
      </c>
      <c r="T11" s="59">
        <f t="shared" si="4"/>
        <v>1.2925874433174169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>
        <v>4.0888553138519239E-2</v>
      </c>
      <c r="AD11" s="57"/>
      <c r="AE11" s="57">
        <v>1.0310346164059869</v>
      </c>
      <c r="AF11" s="57">
        <v>0.6633884166798274</v>
      </c>
      <c r="AG11" s="59">
        <f t="shared" si="6"/>
        <v>1.7353115862243336</v>
      </c>
      <c r="AH11" s="58">
        <f t="shared" si="0"/>
        <v>7424.6265563810321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180997.97755897915</v>
      </c>
      <c r="E12" s="87">
        <f t="shared" ref="E12:AH12" si="7">SUM(E9:E11)</f>
        <v>0</v>
      </c>
      <c r="F12" s="87">
        <f t="shared" si="7"/>
        <v>4905.5216038490198</v>
      </c>
      <c r="G12" s="87">
        <f t="shared" si="7"/>
        <v>185903.49916282817</v>
      </c>
      <c r="H12" s="87">
        <f t="shared" si="7"/>
        <v>1549.7760833996138</v>
      </c>
      <c r="I12" s="87">
        <f t="shared" si="7"/>
        <v>190135.62256378974</v>
      </c>
      <c r="J12" s="87">
        <f t="shared" si="7"/>
        <v>0</v>
      </c>
      <c r="K12" s="87">
        <f t="shared" si="7"/>
        <v>0.26968216729318867</v>
      </c>
      <c r="L12" s="87">
        <f t="shared" si="7"/>
        <v>0</v>
      </c>
      <c r="M12" s="87">
        <f t="shared" si="7"/>
        <v>5.0901791926260227</v>
      </c>
      <c r="N12" s="87">
        <f t="shared" si="7"/>
        <v>2.3696120063641666</v>
      </c>
      <c r="O12" s="87">
        <f t="shared" si="7"/>
        <v>18.821420951571341</v>
      </c>
      <c r="P12" s="87">
        <f t="shared" si="7"/>
        <v>26.55089431785472</v>
      </c>
      <c r="Q12" s="87">
        <f t="shared" si="7"/>
        <v>18.373524521828998</v>
      </c>
      <c r="R12" s="87">
        <f t="shared" si="7"/>
        <v>30.580274861805943</v>
      </c>
      <c r="S12" s="87">
        <f t="shared" si="7"/>
        <v>119.90976138578512</v>
      </c>
      <c r="T12" s="87">
        <f t="shared" si="7"/>
        <v>168.86356076942005</v>
      </c>
      <c r="U12" s="87">
        <f t="shared" si="7"/>
        <v>1.0056284156619533</v>
      </c>
      <c r="V12" s="87">
        <f t="shared" si="7"/>
        <v>0</v>
      </c>
      <c r="W12" s="87">
        <f t="shared" si="7"/>
        <v>0.2745107161955066</v>
      </c>
      <c r="X12" s="87">
        <f t="shared" si="7"/>
        <v>0.65303814346600175</v>
      </c>
      <c r="Y12" s="87">
        <f t="shared" si="7"/>
        <v>0</v>
      </c>
      <c r="Z12" s="87">
        <f t="shared" si="7"/>
        <v>1.9331772753234615</v>
      </c>
      <c r="AA12" s="87">
        <f t="shared" si="7"/>
        <v>0</v>
      </c>
      <c r="AB12" s="87">
        <f t="shared" si="7"/>
        <v>0</v>
      </c>
      <c r="AC12" s="87">
        <f t="shared" si="7"/>
        <v>27.381165277395134</v>
      </c>
      <c r="AD12" s="87">
        <f t="shared" si="7"/>
        <v>0</v>
      </c>
      <c r="AE12" s="87">
        <f t="shared" si="7"/>
        <v>473.43019526165068</v>
      </c>
      <c r="AF12" s="87">
        <f t="shared" si="7"/>
        <v>14.658446091597366</v>
      </c>
      <c r="AG12" s="87">
        <f t="shared" si="7"/>
        <v>515.46980663064323</v>
      </c>
      <c r="AH12" s="87">
        <f t="shared" si="7"/>
        <v>190848.440002783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646.76398363574003</v>
      </c>
      <c r="E13" s="57"/>
      <c r="F13" s="57"/>
      <c r="G13" s="58">
        <f t="shared" si="1"/>
        <v>646.76398363574003</v>
      </c>
      <c r="H13" s="57">
        <v>5632.3384835985717</v>
      </c>
      <c r="I13" s="59">
        <f t="shared" si="2"/>
        <v>6279.1024672343119</v>
      </c>
      <c r="J13" s="57"/>
      <c r="K13" s="57"/>
      <c r="L13" s="57"/>
      <c r="M13" s="57">
        <v>0.9427694593106416</v>
      </c>
      <c r="N13" s="57"/>
      <c r="O13" s="57">
        <v>4.1260347936977286</v>
      </c>
      <c r="P13" s="59">
        <f t="shared" si="3"/>
        <v>5.0688042530083699</v>
      </c>
      <c r="Q13" s="57">
        <v>20.632104465594654</v>
      </c>
      <c r="R13" s="57">
        <v>9.0106614599319883</v>
      </c>
      <c r="S13" s="57">
        <v>47.227109904186939</v>
      </c>
      <c r="T13" s="59">
        <f t="shared" si="4"/>
        <v>76.869875829713578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>
        <v>0.56079759712636412</v>
      </c>
      <c r="AD13" s="57"/>
      <c r="AE13" s="57">
        <v>54.323647821608041</v>
      </c>
      <c r="AF13" s="57">
        <v>1.3702761776840777</v>
      </c>
      <c r="AG13" s="59">
        <f t="shared" si="6"/>
        <v>56.254721596418484</v>
      </c>
      <c r="AH13" s="58">
        <f t="shared" si="0"/>
        <v>6417.2958689134521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181644.74154261488</v>
      </c>
      <c r="E14" s="87">
        <f t="shared" ref="E14:AH14" si="8">E12+E13</f>
        <v>0</v>
      </c>
      <c r="F14" s="87">
        <f t="shared" si="8"/>
        <v>4905.5216038490198</v>
      </c>
      <c r="G14" s="87">
        <f t="shared" si="8"/>
        <v>186550.2631464639</v>
      </c>
      <c r="H14" s="87">
        <f t="shared" si="8"/>
        <v>7182.1145669981852</v>
      </c>
      <c r="I14" s="87">
        <f t="shared" si="8"/>
        <v>196414.72503102405</v>
      </c>
      <c r="J14" s="87">
        <f t="shared" si="8"/>
        <v>0</v>
      </c>
      <c r="K14" s="87">
        <f t="shared" si="8"/>
        <v>0.26968216729318867</v>
      </c>
      <c r="L14" s="87">
        <f t="shared" si="8"/>
        <v>0</v>
      </c>
      <c r="M14" s="87">
        <f t="shared" si="8"/>
        <v>6.032948651936664</v>
      </c>
      <c r="N14" s="87">
        <f t="shared" si="8"/>
        <v>2.3696120063641666</v>
      </c>
      <c r="O14" s="87">
        <f t="shared" si="8"/>
        <v>22.947455745269068</v>
      </c>
      <c r="P14" s="87">
        <f t="shared" si="8"/>
        <v>31.61969857086309</v>
      </c>
      <c r="Q14" s="87">
        <f t="shared" si="8"/>
        <v>39.005628987423648</v>
      </c>
      <c r="R14" s="87">
        <f t="shared" si="8"/>
        <v>39.590936321737928</v>
      </c>
      <c r="S14" s="87">
        <f t="shared" si="8"/>
        <v>167.13687128997205</v>
      </c>
      <c r="T14" s="87">
        <f t="shared" si="8"/>
        <v>245.73343659913363</v>
      </c>
      <c r="U14" s="87">
        <f t="shared" si="8"/>
        <v>1.0056284156619533</v>
      </c>
      <c r="V14" s="87">
        <f t="shared" si="8"/>
        <v>0</v>
      </c>
      <c r="W14" s="87">
        <f t="shared" si="8"/>
        <v>0.2745107161955066</v>
      </c>
      <c r="X14" s="87">
        <f t="shared" si="8"/>
        <v>0.65303814346600175</v>
      </c>
      <c r="Y14" s="87">
        <f t="shared" si="8"/>
        <v>0</v>
      </c>
      <c r="Z14" s="87">
        <f t="shared" si="8"/>
        <v>1.9331772753234615</v>
      </c>
      <c r="AA14" s="87">
        <f t="shared" si="8"/>
        <v>0</v>
      </c>
      <c r="AB14" s="87">
        <f t="shared" si="8"/>
        <v>0</v>
      </c>
      <c r="AC14" s="87">
        <f t="shared" si="8"/>
        <v>27.941962874521497</v>
      </c>
      <c r="AD14" s="87">
        <f t="shared" si="8"/>
        <v>0</v>
      </c>
      <c r="AE14" s="87">
        <f t="shared" si="8"/>
        <v>527.75384308325874</v>
      </c>
      <c r="AF14" s="87">
        <f t="shared" si="8"/>
        <v>16.028722269281445</v>
      </c>
      <c r="AG14" s="87">
        <f t="shared" si="8"/>
        <v>571.72452822706168</v>
      </c>
      <c r="AH14" s="87">
        <f t="shared" si="8"/>
        <v>197265.73587169644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219.60373179020826</v>
      </c>
      <c r="K15" s="57"/>
      <c r="L15" s="57"/>
      <c r="M15" s="57"/>
      <c r="N15" s="57"/>
      <c r="O15" s="57"/>
      <c r="P15" s="59">
        <f t="shared" si="3"/>
        <v>219.60373179020826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219.60373179020826</v>
      </c>
      <c r="AI15" s="2"/>
      <c r="AJ15" s="2"/>
    </row>
    <row r="16" spans="1:36" ht="15" customHeight="1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1277.7309297134932</v>
      </c>
      <c r="L16" s="57"/>
      <c r="M16" s="57"/>
      <c r="N16" s="57"/>
      <c r="O16" s="57">
        <v>3.5078449746033664</v>
      </c>
      <c r="P16" s="59">
        <f t="shared" si="3"/>
        <v>1281.2387746880966</v>
      </c>
      <c r="Q16" s="57">
        <v>1.1818628843317186E-2</v>
      </c>
      <c r="R16" s="57"/>
      <c r="S16" s="57">
        <v>1.4177667569939147</v>
      </c>
      <c r="T16" s="59">
        <f t="shared" si="4"/>
        <v>1.4295853858372318</v>
      </c>
      <c r="U16" s="57"/>
      <c r="V16" s="57"/>
      <c r="W16" s="57"/>
      <c r="X16" s="57">
        <v>0.43853213528189861</v>
      </c>
      <c r="Y16" s="57"/>
      <c r="Z16" s="59">
        <f t="shared" si="5"/>
        <v>0.43853213528189861</v>
      </c>
      <c r="AA16" s="57"/>
      <c r="AB16" s="57"/>
      <c r="AC16" s="57"/>
      <c r="AD16" s="57"/>
      <c r="AE16" s="57">
        <v>4.0770275526122388</v>
      </c>
      <c r="AF16" s="57"/>
      <c r="AG16" s="59">
        <f t="shared" si="6"/>
        <v>4.0770275526122388</v>
      </c>
      <c r="AH16" s="58">
        <f t="shared" si="0"/>
        <v>1287.1839197618278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>
        <v>1.4956793403249626</v>
      </c>
      <c r="E18" s="57"/>
      <c r="F18" s="57">
        <v>2.1294874249148488E-2</v>
      </c>
      <c r="G18" s="58">
        <f t="shared" si="1"/>
        <v>1.5169742145741112</v>
      </c>
      <c r="H18" s="57"/>
      <c r="I18" s="59">
        <f t="shared" si="2"/>
        <v>1.5169742145741112</v>
      </c>
      <c r="J18" s="57"/>
      <c r="K18" s="57"/>
      <c r="L18" s="57"/>
      <c r="M18" s="57">
        <v>2562.7695597613538</v>
      </c>
      <c r="N18" s="57"/>
      <c r="O18" s="57">
        <v>5.1414154069329543</v>
      </c>
      <c r="P18" s="59">
        <f t="shared" si="3"/>
        <v>2567.9109751682868</v>
      </c>
      <c r="Q18" s="57">
        <v>0.40864813578053688</v>
      </c>
      <c r="R18" s="57">
        <v>1.5715286239413169</v>
      </c>
      <c r="S18" s="57">
        <v>4.441166436062848</v>
      </c>
      <c r="T18" s="59">
        <f t="shared" si="4"/>
        <v>6.4213431957847016</v>
      </c>
      <c r="U18" s="57">
        <v>6.4403573291905603E-2</v>
      </c>
      <c r="V18" s="57"/>
      <c r="W18" s="57"/>
      <c r="X18" s="57">
        <v>7.0417447664828728E-2</v>
      </c>
      <c r="Y18" s="57"/>
      <c r="Z18" s="59">
        <f t="shared" si="5"/>
        <v>0.13482102095673432</v>
      </c>
      <c r="AA18" s="57"/>
      <c r="AB18" s="57"/>
      <c r="AC18" s="57"/>
      <c r="AD18" s="57"/>
      <c r="AE18" s="57">
        <v>5.4600657935525652</v>
      </c>
      <c r="AF18" s="57">
        <v>4.2948515089549388E-2</v>
      </c>
      <c r="AG18" s="59">
        <f t="shared" si="6"/>
        <v>5.5030143086421148</v>
      </c>
      <c r="AH18" s="58">
        <f t="shared" si="0"/>
        <v>2581.4871279082445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13.259477437991738</v>
      </c>
      <c r="O19" s="57"/>
      <c r="P19" s="59">
        <f t="shared" si="3"/>
        <v>13.259477437991738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13.259477437991738</v>
      </c>
      <c r="AI19" s="2"/>
      <c r="AJ19" s="2"/>
    </row>
    <row r="20" spans="1:36" x14ac:dyDescent="0.25">
      <c r="A20" s="133"/>
      <c r="B20" s="174"/>
      <c r="C20" s="29" t="s">
        <v>21</v>
      </c>
      <c r="D20" s="57">
        <v>59.57378953552152</v>
      </c>
      <c r="E20" s="57"/>
      <c r="F20" s="57">
        <v>0.43706000132307621</v>
      </c>
      <c r="G20" s="58">
        <f t="shared" si="1"/>
        <v>60.010849536844596</v>
      </c>
      <c r="H20" s="57">
        <v>1.4141183373781963</v>
      </c>
      <c r="I20" s="59">
        <f t="shared" si="2"/>
        <v>61.424967874222794</v>
      </c>
      <c r="J20" s="57"/>
      <c r="K20" s="57">
        <v>1.9974452024957234E-2</v>
      </c>
      <c r="L20" s="57"/>
      <c r="M20" s="57">
        <v>4.5768899936124425</v>
      </c>
      <c r="N20" s="57">
        <v>2.3173165751809954E-2</v>
      </c>
      <c r="O20" s="57">
        <v>3283.998409936909</v>
      </c>
      <c r="P20" s="59">
        <f t="shared" si="3"/>
        <v>3288.6184475482983</v>
      </c>
      <c r="Q20" s="57">
        <v>1.7017385874522855</v>
      </c>
      <c r="R20" s="57">
        <v>0.44769368694193651</v>
      </c>
      <c r="S20" s="57">
        <v>4.8591874053067592</v>
      </c>
      <c r="T20" s="59">
        <f t="shared" si="4"/>
        <v>7.0086196797009812</v>
      </c>
      <c r="U20" s="57">
        <v>1.4759094771173382</v>
      </c>
      <c r="V20" s="57"/>
      <c r="W20" s="57"/>
      <c r="X20" s="57"/>
      <c r="Y20" s="57"/>
      <c r="Z20" s="59">
        <f t="shared" si="5"/>
        <v>1.4759094771173382</v>
      </c>
      <c r="AA20" s="57"/>
      <c r="AB20" s="57"/>
      <c r="AC20" s="57">
        <v>4.9257154609886307</v>
      </c>
      <c r="AD20" s="57"/>
      <c r="AE20" s="57">
        <v>120.74056669143143</v>
      </c>
      <c r="AF20" s="57">
        <v>1.8231514573512051</v>
      </c>
      <c r="AG20" s="59">
        <f t="shared" si="6"/>
        <v>127.48943360977125</v>
      </c>
      <c r="AH20" s="58">
        <f t="shared" si="0"/>
        <v>3486.0173781891108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61.069468875846482</v>
      </c>
      <c r="E21" s="88">
        <f t="shared" ref="E21:Z21" si="9">SUM(E15:E20)</f>
        <v>0</v>
      </c>
      <c r="F21" s="88">
        <f t="shared" si="9"/>
        <v>0.45835487557222471</v>
      </c>
      <c r="G21" s="88">
        <f t="shared" si="9"/>
        <v>61.527823751418708</v>
      </c>
      <c r="H21" s="88">
        <f t="shared" si="9"/>
        <v>1.4141183373781963</v>
      </c>
      <c r="I21" s="88">
        <f t="shared" si="9"/>
        <v>62.941942088796907</v>
      </c>
      <c r="J21" s="88">
        <f t="shared" si="9"/>
        <v>219.60373179020826</v>
      </c>
      <c r="K21" s="88">
        <f t="shared" si="9"/>
        <v>1277.7509041655183</v>
      </c>
      <c r="L21" s="88">
        <f t="shared" si="9"/>
        <v>0</v>
      </c>
      <c r="M21" s="88">
        <f t="shared" si="9"/>
        <v>2567.3464497549662</v>
      </c>
      <c r="N21" s="88">
        <f t="shared" si="9"/>
        <v>13.282650603743548</v>
      </c>
      <c r="O21" s="88">
        <f t="shared" si="9"/>
        <v>3292.6476703184453</v>
      </c>
      <c r="P21" s="88">
        <f t="shared" si="9"/>
        <v>7370.6314066328814</v>
      </c>
      <c r="Q21" s="88">
        <f t="shared" si="9"/>
        <v>2.1222053520761395</v>
      </c>
      <c r="R21" s="88">
        <f t="shared" si="9"/>
        <v>2.0192223108832534</v>
      </c>
      <c r="S21" s="88">
        <f t="shared" si="9"/>
        <v>10.718120598363523</v>
      </c>
      <c r="T21" s="88">
        <f t="shared" si="9"/>
        <v>14.859548261322914</v>
      </c>
      <c r="U21" s="88">
        <f t="shared" si="9"/>
        <v>1.5403130504092437</v>
      </c>
      <c r="V21" s="88">
        <f t="shared" si="9"/>
        <v>0</v>
      </c>
      <c r="W21" s="88">
        <f t="shared" si="9"/>
        <v>0</v>
      </c>
      <c r="X21" s="88">
        <f t="shared" si="9"/>
        <v>0.50894958294672732</v>
      </c>
      <c r="Y21" s="88">
        <f t="shared" si="9"/>
        <v>0</v>
      </c>
      <c r="Z21" s="88">
        <f t="shared" si="9"/>
        <v>2.0492626333559709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4.9257154609886307</v>
      </c>
      <c r="AD21" s="88">
        <f t="shared" si="10"/>
        <v>0</v>
      </c>
      <c r="AE21" s="88">
        <f t="shared" si="10"/>
        <v>130.27766003759623</v>
      </c>
      <c r="AF21" s="88">
        <f t="shared" si="10"/>
        <v>1.8660999724407545</v>
      </c>
      <c r="AG21" s="88">
        <f t="shared" si="10"/>
        <v>137.06947547102561</v>
      </c>
      <c r="AH21" s="88">
        <f t="shared" si="10"/>
        <v>7587.5516350873831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>
        <v>1.1012618897356465</v>
      </c>
      <c r="E22" s="57"/>
      <c r="F22" s="57"/>
      <c r="G22" s="58">
        <f t="shared" si="1"/>
        <v>1.1012618897356465</v>
      </c>
      <c r="H22" s="57"/>
      <c r="I22" s="59">
        <f t="shared" si="2"/>
        <v>1.1012618897356465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366.2732995977284</v>
      </c>
      <c r="R22" s="57"/>
      <c r="S22" s="57">
        <v>0.12515293187016363</v>
      </c>
      <c r="T22" s="59">
        <f t="shared" si="4"/>
        <v>366.39845252959856</v>
      </c>
      <c r="U22" s="57">
        <v>0.4218930064490054</v>
      </c>
      <c r="V22" s="57"/>
      <c r="W22" s="57"/>
      <c r="X22" s="57"/>
      <c r="Y22" s="57"/>
      <c r="Z22" s="59">
        <f t="shared" si="5"/>
        <v>0.4218930064490054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367.92160742578324</v>
      </c>
      <c r="AI22" s="2"/>
      <c r="AJ22" s="2"/>
    </row>
    <row r="23" spans="1:36" x14ac:dyDescent="0.25">
      <c r="A23" s="133"/>
      <c r="B23" s="166"/>
      <c r="C23" s="31" t="s">
        <v>23</v>
      </c>
      <c r="D23" s="57">
        <v>4.6985894517175364</v>
      </c>
      <c r="E23" s="57"/>
      <c r="F23" s="57">
        <v>0.19562355567968248</v>
      </c>
      <c r="G23" s="58">
        <f t="shared" si="1"/>
        <v>4.8942130073972185</v>
      </c>
      <c r="H23" s="57"/>
      <c r="I23" s="59">
        <f t="shared" si="2"/>
        <v>4.8942130073972185</v>
      </c>
      <c r="J23" s="57"/>
      <c r="K23" s="57"/>
      <c r="L23" s="57"/>
      <c r="M23" s="57">
        <v>0.21254466470403885</v>
      </c>
      <c r="N23" s="57">
        <v>8.4703607806423126E-3</v>
      </c>
      <c r="O23" s="57"/>
      <c r="P23" s="59">
        <f t="shared" si="3"/>
        <v>0.22101502548468116</v>
      </c>
      <c r="Q23" s="57">
        <v>2.8000180486667726E-2</v>
      </c>
      <c r="R23" s="57">
        <v>8247.4298219503271</v>
      </c>
      <c r="S23" s="57">
        <v>3.3477755595008141</v>
      </c>
      <c r="T23" s="59">
        <f t="shared" si="4"/>
        <v>8250.8055976903142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>
        <v>1.1064099689765398E-2</v>
      </c>
      <c r="AD23" s="57"/>
      <c r="AE23" s="57">
        <v>2.6819554293298777</v>
      </c>
      <c r="AF23" s="57">
        <v>0.20461652367668609</v>
      </c>
      <c r="AG23" s="59">
        <f t="shared" si="6"/>
        <v>2.8976360526963294</v>
      </c>
      <c r="AH23" s="58">
        <f t="shared" si="0"/>
        <v>8258.8184617758925</v>
      </c>
      <c r="AI23" s="2"/>
      <c r="AJ23" s="2"/>
    </row>
    <row r="24" spans="1:36" x14ac:dyDescent="0.25">
      <c r="A24" s="133"/>
      <c r="B24" s="166"/>
      <c r="C24" s="31" t="s">
        <v>24</v>
      </c>
      <c r="D24" s="57">
        <v>0.17684313063676682</v>
      </c>
      <c r="E24" s="57"/>
      <c r="F24" s="57"/>
      <c r="G24" s="58">
        <f t="shared" si="1"/>
        <v>0.17684313063676682</v>
      </c>
      <c r="H24" s="57">
        <v>6.341995631645847E-2</v>
      </c>
      <c r="I24" s="59">
        <f t="shared" si="2"/>
        <v>0.24026308695322529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>
        <v>0.26744080462005976</v>
      </c>
      <c r="S24" s="57">
        <v>3919.3196975003084</v>
      </c>
      <c r="T24" s="59">
        <f t="shared" si="4"/>
        <v>3919.5871383049284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>
        <v>1.2992645767412434</v>
      </c>
      <c r="AF24" s="57"/>
      <c r="AG24" s="59">
        <f t="shared" si="6"/>
        <v>1.2992645767412434</v>
      </c>
      <c r="AH24" s="58">
        <f t="shared" si="0"/>
        <v>3921.126665968623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5.9766944720899495</v>
      </c>
      <c r="E25" s="91">
        <f t="shared" ref="E25:AH25" si="11">SUM(E22:E24)</f>
        <v>0</v>
      </c>
      <c r="F25" s="91">
        <f t="shared" si="11"/>
        <v>0.19562355567968248</v>
      </c>
      <c r="G25" s="91">
        <f t="shared" si="11"/>
        <v>6.1723180277696326</v>
      </c>
      <c r="H25" s="91">
        <f t="shared" si="11"/>
        <v>6.341995631645847E-2</v>
      </c>
      <c r="I25" s="91">
        <f t="shared" si="11"/>
        <v>6.2357379840860911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0.21254466470403885</v>
      </c>
      <c r="N25" s="91">
        <f t="shared" si="11"/>
        <v>8.4703607806423126E-3</v>
      </c>
      <c r="O25" s="91">
        <f t="shared" si="11"/>
        <v>0</v>
      </c>
      <c r="P25" s="91">
        <f t="shared" si="11"/>
        <v>0.22101502548468116</v>
      </c>
      <c r="Q25" s="91">
        <f t="shared" si="11"/>
        <v>366.30129977821508</v>
      </c>
      <c r="R25" s="91">
        <f t="shared" si="11"/>
        <v>8247.6972627549476</v>
      </c>
      <c r="S25" s="91">
        <f t="shared" si="11"/>
        <v>3922.7926259916794</v>
      </c>
      <c r="T25" s="91">
        <f t="shared" si="11"/>
        <v>12536.791188524841</v>
      </c>
      <c r="U25" s="91">
        <f t="shared" si="11"/>
        <v>0.4218930064490054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0.4218930064490054</v>
      </c>
      <c r="AA25" s="91">
        <f t="shared" si="11"/>
        <v>0</v>
      </c>
      <c r="AB25" s="91">
        <f t="shared" si="11"/>
        <v>0</v>
      </c>
      <c r="AC25" s="91">
        <f t="shared" si="11"/>
        <v>1.1064099689765398E-2</v>
      </c>
      <c r="AD25" s="91">
        <f t="shared" si="11"/>
        <v>0</v>
      </c>
      <c r="AE25" s="91">
        <f t="shared" si="11"/>
        <v>3.9812200060711209</v>
      </c>
      <c r="AF25" s="91">
        <f t="shared" si="11"/>
        <v>0.20461652367668609</v>
      </c>
      <c r="AG25" s="91">
        <f t="shared" si="11"/>
        <v>4.1969006294375726</v>
      </c>
      <c r="AH25" s="91">
        <f t="shared" si="11"/>
        <v>12547.866735170299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>
        <v>0.19018949500067939</v>
      </c>
      <c r="E26" s="57"/>
      <c r="F26" s="57"/>
      <c r="G26" s="58">
        <f t="shared" si="1"/>
        <v>0.19018949500067939</v>
      </c>
      <c r="H26" s="57"/>
      <c r="I26" s="59">
        <f t="shared" si="2"/>
        <v>0.19018949500067939</v>
      </c>
      <c r="J26" s="57"/>
      <c r="K26" s="57">
        <v>0.27605493876122256</v>
      </c>
      <c r="L26" s="57"/>
      <c r="M26" s="57"/>
      <c r="N26" s="57"/>
      <c r="O26" s="57">
        <v>4.666628686378167</v>
      </c>
      <c r="P26" s="59">
        <f t="shared" si="3"/>
        <v>4.9426836251393897</v>
      </c>
      <c r="Q26" s="57">
        <v>0.12369600543393187</v>
      </c>
      <c r="R26" s="57"/>
      <c r="S26" s="57">
        <v>0.53362487208754839</v>
      </c>
      <c r="T26" s="59">
        <f t="shared" si="4"/>
        <v>0.65732087752148027</v>
      </c>
      <c r="U26" s="57">
        <v>12949.686006044547</v>
      </c>
      <c r="V26" s="57"/>
      <c r="W26" s="57">
        <v>0.20488510484793498</v>
      </c>
      <c r="X26" s="57">
        <v>51.632263967448154</v>
      </c>
      <c r="Y26" s="57"/>
      <c r="Z26" s="59">
        <f t="shared" si="5"/>
        <v>13001.523155116844</v>
      </c>
      <c r="AA26" s="57"/>
      <c r="AB26" s="57"/>
      <c r="AC26" s="57">
        <v>1.6757329068843483</v>
      </c>
      <c r="AD26" s="57"/>
      <c r="AE26" s="57">
        <v>11.147567615003711</v>
      </c>
      <c r="AF26" s="57">
        <v>1.9300682652632788E-2</v>
      </c>
      <c r="AG26" s="59">
        <f t="shared" si="6"/>
        <v>12.842601204540692</v>
      </c>
      <c r="AH26" s="58">
        <f t="shared" si="0"/>
        <v>13020.155950319044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230.9739614387012</v>
      </c>
      <c r="W27" s="57"/>
      <c r="X27" s="57"/>
      <c r="Y27" s="57"/>
      <c r="Z27" s="59">
        <f t="shared" si="5"/>
        <v>230.9739614387012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230.9739614387012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117.4266674670119</v>
      </c>
      <c r="X28" s="57"/>
      <c r="Y28" s="57"/>
      <c r="Z28" s="59">
        <f t="shared" si="5"/>
        <v>117.4266674670119</v>
      </c>
      <c r="AA28" s="57"/>
      <c r="AB28" s="57"/>
      <c r="AC28" s="57"/>
      <c r="AD28" s="57"/>
      <c r="AE28" s="57">
        <v>6.3750382177072485E-3</v>
      </c>
      <c r="AF28" s="57"/>
      <c r="AG28" s="59">
        <f t="shared" si="6"/>
        <v>6.3750382177072485E-3</v>
      </c>
      <c r="AH28" s="58">
        <f t="shared" si="0"/>
        <v>117.43304250522961</v>
      </c>
      <c r="AI28" s="2"/>
      <c r="AJ28" s="2"/>
    </row>
    <row r="29" spans="1:36" x14ac:dyDescent="0.25">
      <c r="A29" s="133"/>
      <c r="B29" s="169"/>
      <c r="C29" s="33" t="s">
        <v>28</v>
      </c>
      <c r="D29" s="57">
        <v>0.87807532966078183</v>
      </c>
      <c r="E29" s="57"/>
      <c r="F29" s="57"/>
      <c r="G29" s="58">
        <f t="shared" si="1"/>
        <v>0.87807532966078183</v>
      </c>
      <c r="H29" s="57"/>
      <c r="I29" s="59">
        <f t="shared" si="2"/>
        <v>0.87807532966078183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>
        <v>3.9031506303768414E-2</v>
      </c>
      <c r="T29" s="59">
        <f t="shared" si="4"/>
        <v>3.9031506303768414E-2</v>
      </c>
      <c r="U29" s="57">
        <v>4.9211418778799239</v>
      </c>
      <c r="V29" s="57"/>
      <c r="W29" s="57">
        <v>4.5141379412639502</v>
      </c>
      <c r="X29" s="57">
        <v>2033.0720521706235</v>
      </c>
      <c r="Y29" s="57"/>
      <c r="Z29" s="59">
        <f t="shared" si="5"/>
        <v>2042.5073319897674</v>
      </c>
      <c r="AA29" s="57"/>
      <c r="AB29" s="57"/>
      <c r="AC29" s="57">
        <v>0.14537269911666165</v>
      </c>
      <c r="AD29" s="57"/>
      <c r="AE29" s="57">
        <v>3.5754588664671698</v>
      </c>
      <c r="AF29" s="57">
        <v>0.17763617345200522</v>
      </c>
      <c r="AG29" s="59">
        <f t="shared" si="6"/>
        <v>3.8984677390358367</v>
      </c>
      <c r="AH29" s="58">
        <f t="shared" si="0"/>
        <v>2047.3229065647677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>
        <v>0.73464292120682173</v>
      </c>
      <c r="Y30" s="57">
        <v>67.41067489589885</v>
      </c>
      <c r="Z30" s="59">
        <f t="shared" si="5"/>
        <v>68.145317817105678</v>
      </c>
      <c r="AA30" s="57"/>
      <c r="AB30" s="57"/>
      <c r="AC30" s="57"/>
      <c r="AD30" s="57"/>
      <c r="AE30" s="57">
        <v>1.1118982411190637</v>
      </c>
      <c r="AF30" s="57"/>
      <c r="AG30" s="59">
        <f t="shared" si="6"/>
        <v>1.1118982411190637</v>
      </c>
      <c r="AH30" s="58">
        <f t="shared" si="0"/>
        <v>69.257216058224742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1.0682648246614612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1.0682648246614612</v>
      </c>
      <c r="H31" s="92">
        <f t="shared" si="12"/>
        <v>0</v>
      </c>
      <c r="I31" s="92">
        <f t="shared" si="12"/>
        <v>1.0682648246614612</v>
      </c>
      <c r="J31" s="92">
        <f t="shared" si="12"/>
        <v>0</v>
      </c>
      <c r="K31" s="92">
        <f t="shared" si="12"/>
        <v>0.27605493876122256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4.666628686378167</v>
      </c>
      <c r="P31" s="92">
        <f t="shared" si="12"/>
        <v>4.9426836251393897</v>
      </c>
      <c r="Q31" s="92">
        <f t="shared" si="12"/>
        <v>0.12369600543393187</v>
      </c>
      <c r="R31" s="92">
        <f t="shared" si="12"/>
        <v>0</v>
      </c>
      <c r="S31" s="92">
        <f t="shared" si="12"/>
        <v>0.57265637839131678</v>
      </c>
      <c r="T31" s="92">
        <f t="shared" si="12"/>
        <v>0.69635238382524867</v>
      </c>
      <c r="U31" s="92">
        <f t="shared" si="12"/>
        <v>12954.607147922427</v>
      </c>
      <c r="V31" s="92">
        <f t="shared" si="12"/>
        <v>230.9739614387012</v>
      </c>
      <c r="W31" s="92">
        <f t="shared" si="12"/>
        <v>122.14569051312378</v>
      </c>
      <c r="X31" s="92">
        <f t="shared" si="12"/>
        <v>2085.4389590592782</v>
      </c>
      <c r="Y31" s="92">
        <f t="shared" si="12"/>
        <v>67.41067489589885</v>
      </c>
      <c r="Z31" s="92">
        <f t="shared" si="12"/>
        <v>15460.57643382943</v>
      </c>
      <c r="AA31" s="92">
        <f t="shared" si="12"/>
        <v>0</v>
      </c>
      <c r="AB31" s="92">
        <f t="shared" si="12"/>
        <v>0</v>
      </c>
      <c r="AC31" s="92">
        <f t="shared" si="12"/>
        <v>1.82110560600101</v>
      </c>
      <c r="AD31" s="92">
        <f t="shared" si="12"/>
        <v>0</v>
      </c>
      <c r="AE31" s="92">
        <f t="shared" si="12"/>
        <v>15.841299760807651</v>
      </c>
      <c r="AF31" s="92">
        <f t="shared" si="12"/>
        <v>0.19693685610463801</v>
      </c>
      <c r="AG31" s="92">
        <f t="shared" si="12"/>
        <v>17.859342222913298</v>
      </c>
      <c r="AH31" s="92">
        <f t="shared" si="12"/>
        <v>15485.143076885968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>
        <v>1.004312622431387</v>
      </c>
      <c r="E32" s="57"/>
      <c r="F32" s="57"/>
      <c r="G32" s="58">
        <f t="shared" si="1"/>
        <v>1.004312622431387</v>
      </c>
      <c r="H32" s="57"/>
      <c r="I32" s="59">
        <f t="shared" si="2"/>
        <v>1.004312622431387</v>
      </c>
      <c r="J32" s="57"/>
      <c r="K32" s="57"/>
      <c r="L32" s="57"/>
      <c r="M32" s="57"/>
      <c r="N32" s="57"/>
      <c r="O32" s="57">
        <v>9.9154494617840765</v>
      </c>
      <c r="P32" s="59">
        <f t="shared" si="3"/>
        <v>9.9154494617840765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138.99234209439689</v>
      </c>
      <c r="AB32" s="57"/>
      <c r="AC32" s="57"/>
      <c r="AD32" s="57"/>
      <c r="AE32" s="57">
        <v>6.9457793143000428</v>
      </c>
      <c r="AF32" s="57"/>
      <c r="AG32" s="59">
        <f t="shared" si="6"/>
        <v>6.9457793143000428</v>
      </c>
      <c r="AH32" s="58">
        <f t="shared" si="0"/>
        <v>156.85788349291241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>
        <v>114.22154281180632</v>
      </c>
      <c r="E34" s="57"/>
      <c r="F34" s="57">
        <v>0.21910790969878929</v>
      </c>
      <c r="G34" s="58">
        <f t="shared" si="1"/>
        <v>114.44065072150511</v>
      </c>
      <c r="H34" s="57">
        <v>6.2957625294864927</v>
      </c>
      <c r="I34" s="59">
        <f t="shared" si="2"/>
        <v>120.7364132509916</v>
      </c>
      <c r="J34" s="57"/>
      <c r="K34" s="57"/>
      <c r="L34" s="57"/>
      <c r="M34" s="57"/>
      <c r="N34" s="57"/>
      <c r="O34" s="57">
        <v>4.3591094955756109</v>
      </c>
      <c r="P34" s="59">
        <f t="shared" si="3"/>
        <v>4.3591094955756109</v>
      </c>
      <c r="Q34" s="57"/>
      <c r="R34" s="57"/>
      <c r="S34" s="57">
        <v>0.51296783363386766</v>
      </c>
      <c r="T34" s="59">
        <f t="shared" si="4"/>
        <v>0.51296783363386766</v>
      </c>
      <c r="U34" s="57"/>
      <c r="V34" s="57"/>
      <c r="W34" s="57"/>
      <c r="X34" s="57">
        <v>2.7668160893204163</v>
      </c>
      <c r="Y34" s="57"/>
      <c r="Z34" s="59">
        <f t="shared" si="5"/>
        <v>2.7668160893204163</v>
      </c>
      <c r="AA34" s="57"/>
      <c r="AB34" s="57"/>
      <c r="AC34" s="57">
        <v>2155.2410105338354</v>
      </c>
      <c r="AD34" s="57"/>
      <c r="AE34" s="57">
        <v>19.455275113207108</v>
      </c>
      <c r="AF34" s="57">
        <v>0.27690363279361929</v>
      </c>
      <c r="AG34" s="59">
        <f t="shared" si="6"/>
        <v>2174.9731892798363</v>
      </c>
      <c r="AH34" s="58">
        <f t="shared" si="0"/>
        <v>2303.3484959493576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>
        <v>350.00709544288259</v>
      </c>
      <c r="E36" s="57"/>
      <c r="F36" s="57">
        <v>0.11914561881940985</v>
      </c>
      <c r="G36" s="58">
        <f t="shared" si="1"/>
        <v>350.12624106170199</v>
      </c>
      <c r="H36" s="57">
        <v>85.727170028729802</v>
      </c>
      <c r="I36" s="59">
        <f t="shared" si="2"/>
        <v>435.85341109043179</v>
      </c>
      <c r="J36" s="57"/>
      <c r="K36" s="57">
        <v>0.10009052314542564</v>
      </c>
      <c r="L36" s="57"/>
      <c r="M36" s="57">
        <v>0.12460668122769071</v>
      </c>
      <c r="N36" s="57">
        <v>0.87290293435033972</v>
      </c>
      <c r="O36" s="57">
        <v>28.292013842717548</v>
      </c>
      <c r="P36" s="59">
        <f t="shared" si="3"/>
        <v>29.389613981441006</v>
      </c>
      <c r="Q36" s="57"/>
      <c r="R36" s="57">
        <v>1.5969051968497697E-2</v>
      </c>
      <c r="S36" s="57">
        <v>5.9837307730966252E-2</v>
      </c>
      <c r="T36" s="59">
        <f t="shared" si="4"/>
        <v>7.5806359699463949E-2</v>
      </c>
      <c r="U36" s="57">
        <v>0.31423633297485487</v>
      </c>
      <c r="V36" s="57"/>
      <c r="W36" s="57"/>
      <c r="X36" s="57">
        <v>1.7923588965741741</v>
      </c>
      <c r="Y36" s="57"/>
      <c r="Z36" s="59">
        <f t="shared" si="5"/>
        <v>2.1065952295490291</v>
      </c>
      <c r="AA36" s="57"/>
      <c r="AB36" s="57"/>
      <c r="AC36" s="57">
        <v>34.534429768508602</v>
      </c>
      <c r="AD36" s="57"/>
      <c r="AE36" s="57">
        <v>6181.8699170841483</v>
      </c>
      <c r="AF36" s="57">
        <v>9.5601590567840979</v>
      </c>
      <c r="AG36" s="59">
        <f t="shared" si="6"/>
        <v>6225.964505909441</v>
      </c>
      <c r="AH36" s="58">
        <f t="shared" si="0"/>
        <v>6693.3899325705625</v>
      </c>
      <c r="AI36" s="2"/>
      <c r="AJ36" s="2"/>
    </row>
    <row r="37" spans="1:36" x14ac:dyDescent="0.25">
      <c r="A37" s="133"/>
      <c r="B37" s="172"/>
      <c r="C37" s="37" t="s">
        <v>36</v>
      </c>
      <c r="D37" s="57">
        <v>128.1342868514032</v>
      </c>
      <c r="E37" s="57"/>
      <c r="F37" s="57">
        <v>6.1946646605967652E-2</v>
      </c>
      <c r="G37" s="58">
        <f t="shared" si="1"/>
        <v>128.19623349800918</v>
      </c>
      <c r="H37" s="57">
        <v>9.9564480175707128</v>
      </c>
      <c r="I37" s="59">
        <f t="shared" si="2"/>
        <v>138.1526815155799</v>
      </c>
      <c r="J37" s="57"/>
      <c r="K37" s="57"/>
      <c r="L37" s="57"/>
      <c r="M37" s="57"/>
      <c r="N37" s="57"/>
      <c r="O37" s="57">
        <v>1.3569951786031562</v>
      </c>
      <c r="P37" s="59">
        <f t="shared" si="3"/>
        <v>1.3569951786031562</v>
      </c>
      <c r="Q37" s="57"/>
      <c r="R37" s="57"/>
      <c r="S37" s="57">
        <v>0.10209162087198441</v>
      </c>
      <c r="T37" s="59">
        <f t="shared" si="4"/>
        <v>0.10209162087198441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>
        <v>0.4147328773044493</v>
      </c>
      <c r="AD37" s="57"/>
      <c r="AE37" s="57">
        <v>0.24438733136133842</v>
      </c>
      <c r="AF37" s="57">
        <v>1430.1827981640733</v>
      </c>
      <c r="AG37" s="59">
        <f t="shared" si="6"/>
        <v>1430.8419183727392</v>
      </c>
      <c r="AH37" s="58">
        <f t="shared" si="0"/>
        <v>1570.4536866877943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592.36292510609212</v>
      </c>
      <c r="E38" s="93">
        <f t="shared" ref="E38:P38" si="13">SUM(E34:E37)</f>
        <v>0</v>
      </c>
      <c r="F38" s="93">
        <f t="shared" si="13"/>
        <v>0.40020017512416678</v>
      </c>
      <c r="G38" s="93">
        <f t="shared" si="13"/>
        <v>592.76312528121628</v>
      </c>
      <c r="H38" s="93">
        <f t="shared" si="13"/>
        <v>101.979380575787</v>
      </c>
      <c r="I38" s="93">
        <f t="shared" si="13"/>
        <v>694.74250585700338</v>
      </c>
      <c r="J38" s="93">
        <f t="shared" si="13"/>
        <v>0</v>
      </c>
      <c r="K38" s="93">
        <f t="shared" si="13"/>
        <v>0.10009052314542564</v>
      </c>
      <c r="L38" s="93">
        <f t="shared" si="13"/>
        <v>0</v>
      </c>
      <c r="M38" s="93">
        <f t="shared" si="13"/>
        <v>0.12460668122769071</v>
      </c>
      <c r="N38" s="93">
        <f t="shared" si="13"/>
        <v>0.87290293435033972</v>
      </c>
      <c r="O38" s="93">
        <f t="shared" si="13"/>
        <v>34.008118516896317</v>
      </c>
      <c r="P38" s="93">
        <f t="shared" si="13"/>
        <v>35.105718655619775</v>
      </c>
      <c r="Q38" s="93">
        <f>SUM(Q34:Q37)</f>
        <v>0</v>
      </c>
      <c r="R38" s="93">
        <f t="shared" ref="R38:AH38" si="14">SUM(R34:R37)</f>
        <v>1.5969051968497697E-2</v>
      </c>
      <c r="S38" s="93">
        <f t="shared" si="14"/>
        <v>0.67489676223681838</v>
      </c>
      <c r="T38" s="93">
        <f t="shared" si="14"/>
        <v>0.69086581420531601</v>
      </c>
      <c r="U38" s="93">
        <f t="shared" si="14"/>
        <v>0.31423633297485487</v>
      </c>
      <c r="V38" s="93">
        <f t="shared" si="14"/>
        <v>0</v>
      </c>
      <c r="W38" s="93">
        <f t="shared" si="14"/>
        <v>0</v>
      </c>
      <c r="X38" s="93">
        <f t="shared" si="14"/>
        <v>4.5591749858945905</v>
      </c>
      <c r="Y38" s="93">
        <f t="shared" si="14"/>
        <v>0</v>
      </c>
      <c r="Z38" s="93">
        <f t="shared" si="14"/>
        <v>4.8734113188694455</v>
      </c>
      <c r="AA38" s="93">
        <f t="shared" si="14"/>
        <v>0</v>
      </c>
      <c r="AB38" s="93">
        <f t="shared" si="14"/>
        <v>0</v>
      </c>
      <c r="AC38" s="93">
        <f t="shared" si="14"/>
        <v>2190.1901731796484</v>
      </c>
      <c r="AD38" s="93">
        <f t="shared" si="14"/>
        <v>0</v>
      </c>
      <c r="AE38" s="93">
        <f t="shared" si="14"/>
        <v>6201.5695795287165</v>
      </c>
      <c r="AF38" s="93">
        <f t="shared" si="14"/>
        <v>1440.0198608536512</v>
      </c>
      <c r="AG38" s="93">
        <f t="shared" si="14"/>
        <v>9831.7796135620156</v>
      </c>
      <c r="AH38" s="98">
        <f t="shared" si="14"/>
        <v>10567.192115207716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182306.22320851602</v>
      </c>
      <c r="E39" s="61"/>
      <c r="F39" s="61">
        <v>4906.5757824553957</v>
      </c>
      <c r="G39" s="58">
        <f t="shared" si="1"/>
        <v>187212.79899097141</v>
      </c>
      <c r="H39" s="61">
        <v>7285.5714858676674</v>
      </c>
      <c r="I39" s="59">
        <f t="shared" si="2"/>
        <v>194498.37047683907</v>
      </c>
      <c r="J39" s="61">
        <v>219.60373179020826</v>
      </c>
      <c r="K39" s="61">
        <v>1278.3967317947181</v>
      </c>
      <c r="L39" s="61"/>
      <c r="M39" s="61">
        <v>2573.7165497528349</v>
      </c>
      <c r="N39" s="61">
        <v>16.533635905238697</v>
      </c>
      <c r="O39" s="61">
        <v>3364.1853227287729</v>
      </c>
      <c r="P39" s="59">
        <f t="shared" si="3"/>
        <v>7452.4359719717722</v>
      </c>
      <c r="Q39" s="61">
        <v>407.55283012314874</v>
      </c>
      <c r="R39" s="61">
        <v>8289.3233904395365</v>
      </c>
      <c r="S39" s="61">
        <v>4101.8951710206429</v>
      </c>
      <c r="T39" s="59">
        <f t="shared" si="4"/>
        <v>12798.771391583326</v>
      </c>
      <c r="U39" s="61">
        <v>12957.889218727922</v>
      </c>
      <c r="V39" s="61">
        <v>230.9739614387012</v>
      </c>
      <c r="W39" s="61">
        <v>122.42020122931929</v>
      </c>
      <c r="X39" s="61">
        <v>2091.1601217715856</v>
      </c>
      <c r="Y39" s="61">
        <v>67.41067489589885</v>
      </c>
      <c r="Z39" s="59">
        <f t="shared" si="5"/>
        <v>15469.854178063426</v>
      </c>
      <c r="AA39" s="61">
        <v>138.99234209439689</v>
      </c>
      <c r="AB39" s="61"/>
      <c r="AC39" s="61">
        <v>2224.8900212208487</v>
      </c>
      <c r="AD39" s="61"/>
      <c r="AE39" s="61">
        <v>6886.3693817307503</v>
      </c>
      <c r="AF39" s="61">
        <v>1458.3162364751545</v>
      </c>
      <c r="AG39" s="59">
        <f t="shared" si="6"/>
        <v>10569.575639426754</v>
      </c>
      <c r="AH39" s="58">
        <f t="shared" si="0"/>
        <v>240927.99999997875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3" t="s">
        <v>39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</row>
  </sheetData>
  <mergeCells count="20">
    <mergeCell ref="A3:T3"/>
    <mergeCell ref="U3:AH3"/>
    <mergeCell ref="U6:AH6"/>
    <mergeCell ref="U4:AH5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AH43"/>
  <sheetViews>
    <sheetView showZeros="0" view="pageLayout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3.28515625" style="1" customWidth="1"/>
    <col min="3" max="3" width="29.5703125" style="1" customWidth="1"/>
    <col min="4" max="4" width="7.28515625" style="1" customWidth="1"/>
    <col min="5" max="5" width="10.5703125" style="1" customWidth="1"/>
    <col min="6" max="6" width="6.5703125" style="1" customWidth="1"/>
    <col min="7" max="7" width="7.42578125" style="1" customWidth="1"/>
    <col min="8" max="8" width="7.28515625" style="1" bestFit="1" customWidth="1"/>
    <col min="9" max="9" width="7.7109375" style="1" customWidth="1"/>
    <col min="10" max="10" width="6.2851562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9.5703125" style="1" customWidth="1"/>
    <col min="15" max="15" width="7.42578125" style="1" customWidth="1"/>
    <col min="16" max="16" width="7.85546875" style="1" customWidth="1"/>
    <col min="17" max="17" width="6.85546875" style="1" customWidth="1"/>
    <col min="18" max="19" width="7.28515625" style="1" bestFit="1" customWidth="1"/>
    <col min="20" max="20" width="7" style="1" customWidth="1"/>
    <col min="21" max="21" width="8.28515625" style="1" customWidth="1"/>
    <col min="22" max="22" width="7.42578125" style="1" customWidth="1"/>
    <col min="23" max="23" width="7.28515625" style="1" bestFit="1" customWidth="1"/>
    <col min="24" max="24" width="7.5703125" style="1" customWidth="1"/>
    <col min="25" max="25" width="8" style="1" customWidth="1"/>
    <col min="26" max="26" width="8.85546875" style="1" customWidth="1"/>
    <col min="27" max="27" width="8.7109375" style="1" bestFit="1" customWidth="1"/>
    <col min="28" max="28" width="8.140625" style="1" bestFit="1" customWidth="1"/>
    <col min="29" max="29" width="7.85546875" style="1" customWidth="1"/>
    <col min="30" max="30" width="8.140625" style="1" customWidth="1"/>
    <col min="31" max="32" width="7.7109375" style="1" customWidth="1"/>
    <col min="33" max="33" width="9" style="1" customWidth="1"/>
    <col min="34" max="34" width="11.7109375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40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40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50" t="s">
        <v>78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2"/>
    </row>
    <row r="7" spans="1:34" ht="45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50" t="s">
        <v>30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x14ac:dyDescent="0.25">
      <c r="A9" s="133" t="s">
        <v>2</v>
      </c>
      <c r="B9" s="145" t="s">
        <v>3</v>
      </c>
      <c r="C9" s="26" t="s">
        <v>11</v>
      </c>
      <c r="D9" s="57">
        <v>24117.510574993699</v>
      </c>
      <c r="E9" s="57">
        <v>2.3216878672480727</v>
      </c>
      <c r="F9" s="57">
        <v>5.2941971357938185</v>
      </c>
      <c r="G9" s="62">
        <f>SUM(D9:F9)</f>
        <v>24125.12645999674</v>
      </c>
      <c r="H9" s="57">
        <v>43.102054939673145</v>
      </c>
      <c r="I9" s="63">
        <f>H9+G9</f>
        <v>24168.228514936414</v>
      </c>
      <c r="J9" s="57"/>
      <c r="K9" s="57"/>
      <c r="L9" s="57"/>
      <c r="M9" s="57"/>
      <c r="N9" s="57">
        <v>9.8618996124838034</v>
      </c>
      <c r="O9" s="57">
        <v>38.72252836883947</v>
      </c>
      <c r="P9" s="63">
        <f>SUM(J9:O9)</f>
        <v>48.584427981323273</v>
      </c>
      <c r="Q9" s="57">
        <v>34.149586320200733</v>
      </c>
      <c r="R9" s="57">
        <v>2.5591684276167728</v>
      </c>
      <c r="S9" s="57">
        <v>2.090234565348692</v>
      </c>
      <c r="T9" s="63">
        <f>SUM(Q9:S9)</f>
        <v>38.798989313166203</v>
      </c>
      <c r="U9" s="57">
        <v>62.020535054500364</v>
      </c>
      <c r="V9" s="57"/>
      <c r="W9" s="57"/>
      <c r="X9" s="57"/>
      <c r="Y9" s="57"/>
      <c r="Z9" s="63">
        <f>SUM(U9:Y9)</f>
        <v>62.020535054500364</v>
      </c>
      <c r="AA9" s="57">
        <v>34.627353845011655</v>
      </c>
      <c r="AB9" s="57"/>
      <c r="AC9" s="57">
        <v>22.590291490538487</v>
      </c>
      <c r="AD9" s="57"/>
      <c r="AE9" s="57">
        <v>213.42459807879672</v>
      </c>
      <c r="AF9" s="57">
        <v>7.2939163506015827</v>
      </c>
      <c r="AG9" s="63">
        <f>SUM(AC9:AF9)</f>
        <v>243.30880591993679</v>
      </c>
      <c r="AH9" s="62">
        <f t="shared" ref="AH9:AH39" si="0">SUM(AG9+AB9+AA9+Z9+T9+P9+I9)</f>
        <v>24595.568627050354</v>
      </c>
    </row>
    <row r="10" spans="1:34" x14ac:dyDescent="0.25">
      <c r="A10" s="133"/>
      <c r="B10" s="145"/>
      <c r="C10" s="26" t="s">
        <v>12</v>
      </c>
      <c r="D10" s="57"/>
      <c r="E10" s="57">
        <v>25.19833326758113</v>
      </c>
      <c r="F10" s="57"/>
      <c r="G10" s="62">
        <f t="shared" ref="G10:G39" si="1">SUM(D10:F10)</f>
        <v>25.19833326758113</v>
      </c>
      <c r="H10" s="57"/>
      <c r="I10" s="63">
        <f t="shared" ref="I10:I39" si="2">H10+G10</f>
        <v>25.19833326758113</v>
      </c>
      <c r="J10" s="57"/>
      <c r="K10" s="57"/>
      <c r="L10" s="57"/>
      <c r="M10" s="57"/>
      <c r="N10" s="57"/>
      <c r="O10" s="57">
        <v>38.848700670154827</v>
      </c>
      <c r="P10" s="63">
        <f t="shared" ref="P10:P39" si="3">SUM(J10:O10)</f>
        <v>38.848700670154827</v>
      </c>
      <c r="Q10" s="57"/>
      <c r="R10" s="57"/>
      <c r="S10" s="57"/>
      <c r="T10" s="63">
        <f t="shared" ref="T10:T39" si="4">SUM(Q10:S10)</f>
        <v>0</v>
      </c>
      <c r="U10" s="57">
        <v>2.7158576827697551</v>
      </c>
      <c r="V10" s="57">
        <v>3.6072653578482911E-2</v>
      </c>
      <c r="W10" s="57"/>
      <c r="X10" s="57">
        <v>21.334329629570686</v>
      </c>
      <c r="Y10" s="57"/>
      <c r="Z10" s="63">
        <f t="shared" ref="Z10:Z39" si="5">SUM(U10:Y10)</f>
        <v>24.086259965918924</v>
      </c>
      <c r="AA10" s="57"/>
      <c r="AB10" s="57"/>
      <c r="AC10" s="57"/>
      <c r="AD10" s="57"/>
      <c r="AE10" s="57"/>
      <c r="AF10" s="57"/>
      <c r="AG10" s="63">
        <f t="shared" ref="AG10:AG39" si="6">SUM(AC10:AF10)</f>
        <v>0</v>
      </c>
      <c r="AH10" s="62">
        <f t="shared" si="0"/>
        <v>88.133293903654888</v>
      </c>
    </row>
    <row r="11" spans="1:34" x14ac:dyDescent="0.25">
      <c r="A11" s="133"/>
      <c r="B11" s="145"/>
      <c r="C11" s="26" t="s">
        <v>13</v>
      </c>
      <c r="D11" s="57">
        <v>2.3238863309664493</v>
      </c>
      <c r="E11" s="57"/>
      <c r="F11" s="57">
        <v>3798.0244947546048</v>
      </c>
      <c r="G11" s="62">
        <f t="shared" si="1"/>
        <v>3800.3483810855714</v>
      </c>
      <c r="H11" s="57"/>
      <c r="I11" s="63">
        <v>7421.5986573514901</v>
      </c>
      <c r="J11" s="57"/>
      <c r="K11" s="57"/>
      <c r="L11" s="57"/>
      <c r="M11" s="57"/>
      <c r="N11" s="57">
        <v>2.8464296705477999E-2</v>
      </c>
      <c r="O11" s="57">
        <v>13.495669198675937</v>
      </c>
      <c r="P11" s="63">
        <f t="shared" si="3"/>
        <v>13.524133495381415</v>
      </c>
      <c r="Q11" s="57">
        <v>1.3408879831031864</v>
      </c>
      <c r="R11" s="57"/>
      <c r="S11" s="57">
        <v>0.24295255236694796</v>
      </c>
      <c r="T11" s="63">
        <f t="shared" si="4"/>
        <v>1.5838405354701344</v>
      </c>
      <c r="U11" s="57">
        <v>7.2251958176066804</v>
      </c>
      <c r="V11" s="57"/>
      <c r="W11" s="57"/>
      <c r="X11" s="57">
        <v>0.14637817742236675</v>
      </c>
      <c r="Y11" s="57"/>
      <c r="Z11" s="63">
        <f t="shared" si="5"/>
        <v>7.3715739950290473</v>
      </c>
      <c r="AA11" s="57"/>
      <c r="AB11" s="57"/>
      <c r="AC11" s="57">
        <v>0.13082174691278034</v>
      </c>
      <c r="AD11" s="57"/>
      <c r="AE11" s="57">
        <v>2.9685503364329331</v>
      </c>
      <c r="AF11" s="57">
        <v>4.0618823959158619E-2</v>
      </c>
      <c r="AG11" s="63">
        <f t="shared" si="6"/>
        <v>3.1399909073048717</v>
      </c>
      <c r="AH11" s="62">
        <f t="shared" si="0"/>
        <v>7447.2181962846753</v>
      </c>
    </row>
    <row r="12" spans="1:34" ht="15" customHeight="1" x14ac:dyDescent="0.25">
      <c r="A12" s="133"/>
      <c r="B12" s="145"/>
      <c r="C12" s="27" t="s">
        <v>75</v>
      </c>
      <c r="D12" s="87">
        <f>SUM(D9:D11)</f>
        <v>24119.834461324666</v>
      </c>
      <c r="E12" s="87">
        <f t="shared" ref="E12:AH12" si="7">SUM(E9:E11)</f>
        <v>27.520021134829204</v>
      </c>
      <c r="F12" s="87">
        <f t="shared" si="7"/>
        <v>3803.3186918903984</v>
      </c>
      <c r="G12" s="87">
        <f t="shared" si="7"/>
        <v>27950.673174349893</v>
      </c>
      <c r="H12" s="87">
        <f t="shared" si="7"/>
        <v>43.102054939673145</v>
      </c>
      <c r="I12" s="87">
        <f t="shared" si="7"/>
        <v>31615.025505555484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9.890363909189281</v>
      </c>
      <c r="O12" s="87">
        <f t="shared" si="7"/>
        <v>91.06689823767023</v>
      </c>
      <c r="P12" s="87">
        <f t="shared" si="7"/>
        <v>100.95726214685952</v>
      </c>
      <c r="Q12" s="87">
        <f t="shared" si="7"/>
        <v>35.49047430330392</v>
      </c>
      <c r="R12" s="87">
        <f t="shared" si="7"/>
        <v>2.5591684276167728</v>
      </c>
      <c r="S12" s="87">
        <f t="shared" si="7"/>
        <v>2.33318711771564</v>
      </c>
      <c r="T12" s="87">
        <f t="shared" si="7"/>
        <v>40.382829848636334</v>
      </c>
      <c r="U12" s="87">
        <f t="shared" si="7"/>
        <v>71.961588554876798</v>
      </c>
      <c r="V12" s="87">
        <f t="shared" si="7"/>
        <v>3.6072653578482911E-2</v>
      </c>
      <c r="W12" s="87">
        <f t="shared" si="7"/>
        <v>0</v>
      </c>
      <c r="X12" s="87">
        <f t="shared" si="7"/>
        <v>21.480707806993053</v>
      </c>
      <c r="Y12" s="87">
        <f t="shared" si="7"/>
        <v>0</v>
      </c>
      <c r="Z12" s="87">
        <f t="shared" si="7"/>
        <v>93.478369015448337</v>
      </c>
      <c r="AA12" s="87">
        <f t="shared" si="7"/>
        <v>34.627353845011655</v>
      </c>
      <c r="AB12" s="87">
        <f t="shared" si="7"/>
        <v>0</v>
      </c>
      <c r="AC12" s="87">
        <f t="shared" si="7"/>
        <v>22.721113237451267</v>
      </c>
      <c r="AD12" s="87">
        <f t="shared" si="7"/>
        <v>0</v>
      </c>
      <c r="AE12" s="87">
        <f t="shared" si="7"/>
        <v>216.39314841522966</v>
      </c>
      <c r="AF12" s="87">
        <f t="shared" si="7"/>
        <v>7.3345351745607417</v>
      </c>
      <c r="AG12" s="87">
        <f t="shared" si="7"/>
        <v>246.44879682724167</v>
      </c>
      <c r="AH12" s="87">
        <f t="shared" si="7"/>
        <v>32130.920117238682</v>
      </c>
    </row>
    <row r="13" spans="1:34" x14ac:dyDescent="0.25">
      <c r="A13" s="133"/>
      <c r="B13" s="145"/>
      <c r="C13" s="26" t="s">
        <v>14</v>
      </c>
      <c r="D13" s="57">
        <v>47.019959827269609</v>
      </c>
      <c r="E13" s="57"/>
      <c r="F13" s="57"/>
      <c r="G13" s="62">
        <f t="shared" si="1"/>
        <v>47.019959827269609</v>
      </c>
      <c r="H13" s="57">
        <v>436.96002789125572</v>
      </c>
      <c r="I13" s="63">
        <f t="shared" si="2"/>
        <v>483.97998771852531</v>
      </c>
      <c r="J13" s="57"/>
      <c r="K13" s="57"/>
      <c r="L13" s="57"/>
      <c r="M13" s="57"/>
      <c r="N13" s="57">
        <v>0.88134348265034079</v>
      </c>
      <c r="O13" s="57">
        <v>2.5999213128765843</v>
      </c>
      <c r="P13" s="63">
        <f t="shared" si="3"/>
        <v>3.4812647955269251</v>
      </c>
      <c r="Q13" s="57">
        <v>2.1264710443087758</v>
      </c>
      <c r="R13" s="57">
        <v>3.0856272417778139E-2</v>
      </c>
      <c r="S13" s="57">
        <v>2.1844174833796859</v>
      </c>
      <c r="T13" s="63">
        <f t="shared" si="4"/>
        <v>4.3417448001062393</v>
      </c>
      <c r="U13" s="57">
        <v>0.8728131519258473</v>
      </c>
      <c r="V13" s="57"/>
      <c r="W13" s="57"/>
      <c r="X13" s="57"/>
      <c r="Y13" s="57"/>
      <c r="Z13" s="63">
        <f t="shared" si="5"/>
        <v>0.8728131519258473</v>
      </c>
      <c r="AA13" s="57">
        <v>1.3807597556325459</v>
      </c>
      <c r="AB13" s="57"/>
      <c r="AC13" s="57">
        <v>1.0047186017662062</v>
      </c>
      <c r="AD13" s="57"/>
      <c r="AE13" s="57">
        <v>8.0432503618940405</v>
      </c>
      <c r="AF13" s="57">
        <v>0.4978882345293697</v>
      </c>
      <c r="AG13" s="63">
        <f t="shared" si="6"/>
        <v>9.5458571981896156</v>
      </c>
      <c r="AH13" s="62">
        <f t="shared" si="0"/>
        <v>503.60242741990646</v>
      </c>
    </row>
    <row r="14" spans="1:34" ht="15" customHeight="1" x14ac:dyDescent="0.25">
      <c r="A14" s="133"/>
      <c r="B14" s="145"/>
      <c r="C14" s="28" t="s">
        <v>10</v>
      </c>
      <c r="D14" s="87">
        <f>D12+D13</f>
        <v>24166.854421151937</v>
      </c>
      <c r="E14" s="87">
        <f t="shared" ref="E14:AH14" si="8">E12+E13</f>
        <v>27.520021134829204</v>
      </c>
      <c r="F14" s="87">
        <f t="shared" si="8"/>
        <v>3803.3186918903984</v>
      </c>
      <c r="G14" s="87">
        <f t="shared" si="8"/>
        <v>27997.693134177163</v>
      </c>
      <c r="H14" s="87">
        <f t="shared" si="8"/>
        <v>480.06208283092889</v>
      </c>
      <c r="I14" s="87">
        <f t="shared" si="8"/>
        <v>32099.005493274009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10.771707391839621</v>
      </c>
      <c r="O14" s="87">
        <f t="shared" si="8"/>
        <v>93.666819550546819</v>
      </c>
      <c r="P14" s="87">
        <f t="shared" si="8"/>
        <v>104.43852694238645</v>
      </c>
      <c r="Q14" s="87">
        <f t="shared" si="8"/>
        <v>37.616945347612699</v>
      </c>
      <c r="R14" s="87">
        <f t="shared" si="8"/>
        <v>2.5900247000345509</v>
      </c>
      <c r="S14" s="87">
        <f t="shared" si="8"/>
        <v>4.5176046010953259</v>
      </c>
      <c r="T14" s="87">
        <f t="shared" si="8"/>
        <v>44.724574648742575</v>
      </c>
      <c r="U14" s="87">
        <f t="shared" si="8"/>
        <v>72.834401706802652</v>
      </c>
      <c r="V14" s="87">
        <f t="shared" si="8"/>
        <v>3.6072653578482911E-2</v>
      </c>
      <c r="W14" s="87">
        <f t="shared" si="8"/>
        <v>0</v>
      </c>
      <c r="X14" s="87">
        <f t="shared" si="8"/>
        <v>21.480707806993053</v>
      </c>
      <c r="Y14" s="87">
        <f t="shared" si="8"/>
        <v>0</v>
      </c>
      <c r="Z14" s="87">
        <f t="shared" si="8"/>
        <v>94.351182167374191</v>
      </c>
      <c r="AA14" s="87">
        <f t="shared" si="8"/>
        <v>36.008113600644201</v>
      </c>
      <c r="AB14" s="87">
        <f t="shared" si="8"/>
        <v>0</v>
      </c>
      <c r="AC14" s="87">
        <f t="shared" si="8"/>
        <v>23.725831839217474</v>
      </c>
      <c r="AD14" s="87">
        <f t="shared" si="8"/>
        <v>0</v>
      </c>
      <c r="AE14" s="87">
        <f t="shared" si="8"/>
        <v>224.43639877712371</v>
      </c>
      <c r="AF14" s="87">
        <f t="shared" si="8"/>
        <v>7.8324234090901115</v>
      </c>
      <c r="AG14" s="87">
        <f t="shared" si="8"/>
        <v>255.99465402543129</v>
      </c>
      <c r="AH14" s="87">
        <f t="shared" si="8"/>
        <v>32634.52254465859</v>
      </c>
    </row>
    <row r="15" spans="1:34" x14ac:dyDescent="0.25">
      <c r="A15" s="133"/>
      <c r="B15" s="137" t="s">
        <v>83</v>
      </c>
      <c r="C15" s="29" t="s">
        <v>16</v>
      </c>
      <c r="D15" s="57"/>
      <c r="E15" s="57"/>
      <c r="F15" s="57"/>
      <c r="G15" s="62">
        <f t="shared" si="1"/>
        <v>0</v>
      </c>
      <c r="H15" s="57"/>
      <c r="I15" s="63">
        <f t="shared" si="2"/>
        <v>0</v>
      </c>
      <c r="J15" s="57"/>
      <c r="K15" s="57"/>
      <c r="L15" s="57"/>
      <c r="M15" s="57"/>
      <c r="N15" s="57"/>
      <c r="O15" s="57">
        <v>0.24808653815483578</v>
      </c>
      <c r="P15" s="63">
        <f t="shared" si="3"/>
        <v>0.24808653815483578</v>
      </c>
      <c r="Q15" s="57"/>
      <c r="R15" s="57"/>
      <c r="S15" s="57"/>
      <c r="T15" s="63">
        <f t="shared" si="4"/>
        <v>0</v>
      </c>
      <c r="U15" s="57"/>
      <c r="V15" s="57"/>
      <c r="W15" s="57"/>
      <c r="X15" s="57">
        <v>2.8835157043434197E-2</v>
      </c>
      <c r="Y15" s="57"/>
      <c r="Z15" s="63">
        <f t="shared" si="5"/>
        <v>2.8835157043434197E-2</v>
      </c>
      <c r="AA15" s="57"/>
      <c r="AB15" s="57"/>
      <c r="AC15" s="57"/>
      <c r="AD15" s="57"/>
      <c r="AE15" s="57"/>
      <c r="AF15" s="57"/>
      <c r="AG15" s="63">
        <f t="shared" si="6"/>
        <v>0</v>
      </c>
      <c r="AH15" s="62">
        <f t="shared" si="0"/>
        <v>0.27692169519826998</v>
      </c>
    </row>
    <row r="16" spans="1:34" x14ac:dyDescent="0.25">
      <c r="A16" s="133"/>
      <c r="B16" s="138"/>
      <c r="C16" s="29" t="s">
        <v>17</v>
      </c>
      <c r="D16" s="57"/>
      <c r="E16" s="57"/>
      <c r="F16" s="57"/>
      <c r="G16" s="62">
        <f t="shared" si="1"/>
        <v>0</v>
      </c>
      <c r="H16" s="57"/>
      <c r="I16" s="63">
        <f t="shared" si="2"/>
        <v>0</v>
      </c>
      <c r="J16" s="57"/>
      <c r="K16" s="57"/>
      <c r="L16" s="57"/>
      <c r="M16" s="57"/>
      <c r="N16" s="57"/>
      <c r="O16" s="57"/>
      <c r="P16" s="63">
        <f t="shared" si="3"/>
        <v>0</v>
      </c>
      <c r="Q16" s="57"/>
      <c r="R16" s="57"/>
      <c r="S16" s="57"/>
      <c r="T16" s="63">
        <f t="shared" si="4"/>
        <v>0</v>
      </c>
      <c r="U16" s="57"/>
      <c r="V16" s="57"/>
      <c r="W16" s="57"/>
      <c r="X16" s="57"/>
      <c r="Y16" s="57"/>
      <c r="Z16" s="63">
        <f t="shared" si="5"/>
        <v>0</v>
      </c>
      <c r="AA16" s="57"/>
      <c r="AB16" s="57"/>
      <c r="AC16" s="57"/>
      <c r="AD16" s="57"/>
      <c r="AE16" s="57"/>
      <c r="AF16" s="57"/>
      <c r="AG16" s="63">
        <f t="shared" si="6"/>
        <v>0</v>
      </c>
      <c r="AH16" s="62">
        <f t="shared" si="0"/>
        <v>0</v>
      </c>
    </row>
    <row r="17" spans="1:34" x14ac:dyDescent="0.25">
      <c r="A17" s="133"/>
      <c r="B17" s="138"/>
      <c r="C17" s="29" t="s">
        <v>18</v>
      </c>
      <c r="D17" s="57"/>
      <c r="E17" s="57"/>
      <c r="F17" s="57"/>
      <c r="G17" s="62">
        <f t="shared" si="1"/>
        <v>0</v>
      </c>
      <c r="H17" s="57"/>
      <c r="I17" s="63">
        <f t="shared" si="2"/>
        <v>0</v>
      </c>
      <c r="J17" s="57"/>
      <c r="K17" s="57"/>
      <c r="L17" s="57"/>
      <c r="M17" s="57"/>
      <c r="N17" s="57"/>
      <c r="O17" s="57"/>
      <c r="P17" s="63">
        <f t="shared" si="3"/>
        <v>0</v>
      </c>
      <c r="Q17" s="57"/>
      <c r="R17" s="57"/>
      <c r="S17" s="57"/>
      <c r="T17" s="63">
        <f t="shared" si="4"/>
        <v>0</v>
      </c>
      <c r="U17" s="57"/>
      <c r="V17" s="57"/>
      <c r="W17" s="57"/>
      <c r="X17" s="57"/>
      <c r="Y17" s="57"/>
      <c r="Z17" s="63">
        <f t="shared" si="5"/>
        <v>0</v>
      </c>
      <c r="AA17" s="57"/>
      <c r="AB17" s="57"/>
      <c r="AC17" s="57"/>
      <c r="AD17" s="57"/>
      <c r="AE17" s="57"/>
      <c r="AF17" s="57"/>
      <c r="AG17" s="63">
        <f t="shared" si="6"/>
        <v>0</v>
      </c>
      <c r="AH17" s="62">
        <f t="shared" si="0"/>
        <v>0</v>
      </c>
    </row>
    <row r="18" spans="1:34" x14ac:dyDescent="0.25">
      <c r="A18" s="133"/>
      <c r="B18" s="138"/>
      <c r="C18" s="29" t="s">
        <v>19</v>
      </c>
      <c r="D18" s="57"/>
      <c r="E18" s="57"/>
      <c r="F18" s="57"/>
      <c r="G18" s="62">
        <f t="shared" si="1"/>
        <v>0</v>
      </c>
      <c r="H18" s="57"/>
      <c r="I18" s="63">
        <f t="shared" si="2"/>
        <v>0</v>
      </c>
      <c r="J18" s="57"/>
      <c r="K18" s="57"/>
      <c r="L18" s="57"/>
      <c r="M18" s="57"/>
      <c r="N18" s="57"/>
      <c r="O18" s="57"/>
      <c r="P18" s="63">
        <f t="shared" si="3"/>
        <v>0</v>
      </c>
      <c r="Q18" s="57"/>
      <c r="R18" s="57"/>
      <c r="S18" s="57"/>
      <c r="T18" s="63">
        <f t="shared" si="4"/>
        <v>0</v>
      </c>
      <c r="U18" s="57"/>
      <c r="V18" s="57"/>
      <c r="W18" s="57"/>
      <c r="X18" s="57"/>
      <c r="Y18" s="57"/>
      <c r="Z18" s="63">
        <f t="shared" si="5"/>
        <v>0</v>
      </c>
      <c r="AA18" s="57"/>
      <c r="AB18" s="57"/>
      <c r="AC18" s="57"/>
      <c r="AD18" s="57"/>
      <c r="AE18" s="57"/>
      <c r="AF18" s="57"/>
      <c r="AG18" s="63">
        <f t="shared" si="6"/>
        <v>0</v>
      </c>
      <c r="AH18" s="62">
        <f t="shared" si="0"/>
        <v>0</v>
      </c>
    </row>
    <row r="19" spans="1:34" x14ac:dyDescent="0.25">
      <c r="A19" s="133"/>
      <c r="B19" s="138"/>
      <c r="C19" s="29" t="s">
        <v>20</v>
      </c>
      <c r="D19" s="57">
        <v>15.646026066491794</v>
      </c>
      <c r="E19" s="57"/>
      <c r="F19" s="57">
        <v>0.13964169024300951</v>
      </c>
      <c r="G19" s="62">
        <f t="shared" si="1"/>
        <v>15.785667756734803</v>
      </c>
      <c r="H19" s="57"/>
      <c r="I19" s="63">
        <f t="shared" si="2"/>
        <v>15.785667756734803</v>
      </c>
      <c r="J19" s="57"/>
      <c r="K19" s="57"/>
      <c r="L19" s="57"/>
      <c r="M19" s="57"/>
      <c r="N19" s="57">
        <v>8.5473310886516121</v>
      </c>
      <c r="O19" s="57">
        <v>1.4427794730854919</v>
      </c>
      <c r="P19" s="63">
        <f t="shared" si="3"/>
        <v>9.9901105617371044</v>
      </c>
      <c r="Q19" s="57">
        <v>1.1106869026750512</v>
      </c>
      <c r="R19" s="57">
        <v>9.4419918649805187E-2</v>
      </c>
      <c r="S19" s="57">
        <v>0.23406870027388907</v>
      </c>
      <c r="T19" s="63">
        <f t="shared" si="4"/>
        <v>1.4391755215987454</v>
      </c>
      <c r="U19" s="57">
        <v>0.73094660473769335</v>
      </c>
      <c r="V19" s="57"/>
      <c r="W19" s="57"/>
      <c r="X19" s="57">
        <v>1.2625440299258892</v>
      </c>
      <c r="Y19" s="57"/>
      <c r="Z19" s="63">
        <f t="shared" si="5"/>
        <v>1.9934906346635826</v>
      </c>
      <c r="AA19" s="57">
        <v>30.405151483534077</v>
      </c>
      <c r="AB19" s="57"/>
      <c r="AC19" s="57">
        <v>7.3727590456598283E-2</v>
      </c>
      <c r="AD19" s="57"/>
      <c r="AE19" s="57">
        <v>18.631834917318354</v>
      </c>
      <c r="AF19" s="57"/>
      <c r="AG19" s="63">
        <f t="shared" si="6"/>
        <v>18.705562507774953</v>
      </c>
      <c r="AH19" s="62">
        <f t="shared" si="0"/>
        <v>78.319158466043262</v>
      </c>
    </row>
    <row r="20" spans="1:34" x14ac:dyDescent="0.25">
      <c r="A20" s="133"/>
      <c r="B20" s="138"/>
      <c r="C20" s="29" t="s">
        <v>21</v>
      </c>
      <c r="D20" s="57">
        <v>9.3398428136851734</v>
      </c>
      <c r="E20" s="57">
        <v>13.873122452827175</v>
      </c>
      <c r="F20" s="57">
        <v>8.1722744500983424</v>
      </c>
      <c r="G20" s="62">
        <f t="shared" si="1"/>
        <v>31.385239716610691</v>
      </c>
      <c r="H20" s="57">
        <v>3.3745812323040969</v>
      </c>
      <c r="I20" s="63">
        <f t="shared" si="2"/>
        <v>34.759820948914786</v>
      </c>
      <c r="J20" s="57"/>
      <c r="K20" s="57"/>
      <c r="L20" s="57"/>
      <c r="M20" s="57"/>
      <c r="N20" s="57">
        <v>0.75360406214320064</v>
      </c>
      <c r="O20" s="57">
        <v>3238.2162260831892</v>
      </c>
      <c r="P20" s="63">
        <f t="shared" si="3"/>
        <v>3238.9698301453323</v>
      </c>
      <c r="Q20" s="57">
        <v>0.96603803987662951</v>
      </c>
      <c r="R20" s="57"/>
      <c r="S20" s="57">
        <v>0.24222230345604362</v>
      </c>
      <c r="T20" s="63">
        <f t="shared" si="4"/>
        <v>1.2082603433326731</v>
      </c>
      <c r="U20" s="57">
        <v>16.425015255483789</v>
      </c>
      <c r="V20" s="57"/>
      <c r="W20" s="57"/>
      <c r="X20" s="57">
        <v>17.50847073562149</v>
      </c>
      <c r="Y20" s="57"/>
      <c r="Z20" s="63">
        <f t="shared" si="5"/>
        <v>33.933485991105279</v>
      </c>
      <c r="AA20" s="57">
        <v>0.79836495013733799</v>
      </c>
      <c r="AB20" s="57"/>
      <c r="AC20" s="57">
        <v>0.17526350522875453</v>
      </c>
      <c r="AD20" s="57"/>
      <c r="AE20" s="57">
        <v>6.2325255487529709</v>
      </c>
      <c r="AF20" s="57"/>
      <c r="AG20" s="63">
        <f t="shared" si="6"/>
        <v>6.407789053981725</v>
      </c>
      <c r="AH20" s="62">
        <f t="shared" si="0"/>
        <v>3316.0775514328038</v>
      </c>
    </row>
    <row r="21" spans="1:34" ht="15" customHeight="1" x14ac:dyDescent="0.25">
      <c r="A21" s="133"/>
      <c r="B21" s="138"/>
      <c r="C21" s="30" t="s">
        <v>10</v>
      </c>
      <c r="D21" s="88">
        <f t="shared" ref="D21:M21" si="9">SUM(D15:D20)</f>
        <v>24.985868880176966</v>
      </c>
      <c r="E21" s="88">
        <f t="shared" si="9"/>
        <v>13.873122452827175</v>
      </c>
      <c r="F21" s="88">
        <f t="shared" si="9"/>
        <v>8.3119161403413511</v>
      </c>
      <c r="G21" s="88">
        <f t="shared" si="9"/>
        <v>47.170907473345494</v>
      </c>
      <c r="H21" s="88">
        <f t="shared" si="9"/>
        <v>3.3745812323040969</v>
      </c>
      <c r="I21" s="88">
        <f t="shared" si="9"/>
        <v>50.545488705649589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>SUM(N15:N20)</f>
        <v>9.3009351507948121</v>
      </c>
      <c r="O21" s="88">
        <f t="shared" ref="O21:U21" si="10">SUM(O15:O20)</f>
        <v>3239.9070920944296</v>
      </c>
      <c r="P21" s="88">
        <f t="shared" si="10"/>
        <v>3249.208027245224</v>
      </c>
      <c r="Q21" s="88">
        <f t="shared" si="10"/>
        <v>2.0767249425516807</v>
      </c>
      <c r="R21" s="88">
        <f t="shared" si="10"/>
        <v>9.4419918649805187E-2</v>
      </c>
      <c r="S21" s="88">
        <f t="shared" si="10"/>
        <v>0.47629100372993272</v>
      </c>
      <c r="T21" s="88">
        <f t="shared" si="10"/>
        <v>2.6474358649314187</v>
      </c>
      <c r="U21" s="88">
        <f t="shared" si="10"/>
        <v>17.155961860221481</v>
      </c>
      <c r="V21" s="88">
        <f t="shared" ref="V21" si="11">SUM(V15:V20)</f>
        <v>0</v>
      </c>
      <c r="W21" s="88">
        <f t="shared" ref="W21" si="12">SUM(W15:W20)</f>
        <v>0</v>
      </c>
      <c r="X21" s="88">
        <f t="shared" ref="X21" si="13">SUM(X15:X20)</f>
        <v>18.799849922590813</v>
      </c>
      <c r="Y21" s="88">
        <f t="shared" ref="Y21" si="14">SUM(Y15:Y20)</f>
        <v>0</v>
      </c>
      <c r="Z21" s="88">
        <f t="shared" ref="Z21" si="15">SUM(Z15:Z20)</f>
        <v>35.955811782812297</v>
      </c>
      <c r="AA21" s="88">
        <f t="shared" ref="AA21" si="16">SUM(AA15:AA20)</f>
        <v>31.203516433671414</v>
      </c>
      <c r="AB21" s="88">
        <f t="shared" ref="AB21" si="17">SUM(AB15:AB20)</f>
        <v>0</v>
      </c>
      <c r="AC21" s="88">
        <f t="shared" ref="AC21" si="18">SUM(AC15:AC20)</f>
        <v>0.24899109568535283</v>
      </c>
      <c r="AD21" s="88">
        <f t="shared" ref="AD21" si="19">SUM(AD15:AD20)</f>
        <v>0</v>
      </c>
      <c r="AE21" s="88">
        <f t="shared" ref="AE21" si="20">SUM(AE15:AE20)</f>
        <v>24.864360466071325</v>
      </c>
      <c r="AF21" s="88">
        <f t="shared" ref="AF21" si="21">SUM(AF15:AF20)</f>
        <v>0</v>
      </c>
      <c r="AG21" s="88">
        <f t="shared" ref="AG21" si="22">SUM(AG15:AG20)</f>
        <v>25.11335156175668</v>
      </c>
      <c r="AH21" s="88">
        <f t="shared" ref="AH21" si="23">SUM(AH15:AH20)</f>
        <v>3394.6736315940452</v>
      </c>
    </row>
    <row r="22" spans="1:34" x14ac:dyDescent="0.25">
      <c r="A22" s="133"/>
      <c r="B22" s="146" t="s">
        <v>4</v>
      </c>
      <c r="C22" s="31" t="s">
        <v>22</v>
      </c>
      <c r="D22" s="57"/>
      <c r="E22" s="57"/>
      <c r="F22" s="57"/>
      <c r="G22" s="62">
        <f t="shared" si="1"/>
        <v>0</v>
      </c>
      <c r="H22" s="57"/>
      <c r="I22" s="63">
        <f t="shared" si="2"/>
        <v>0</v>
      </c>
      <c r="J22" s="57"/>
      <c r="K22" s="57"/>
      <c r="L22" s="57"/>
      <c r="M22" s="57"/>
      <c r="N22" s="57"/>
      <c r="O22" s="57">
        <v>1.2450395289803322</v>
      </c>
      <c r="P22" s="63">
        <f t="shared" si="3"/>
        <v>1.2450395289803322</v>
      </c>
      <c r="Q22" s="57">
        <v>81.517664546385561</v>
      </c>
      <c r="R22" s="57"/>
      <c r="S22" s="57">
        <v>1.7037124062251969</v>
      </c>
      <c r="T22" s="63">
        <f t="shared" si="4"/>
        <v>83.221376952610754</v>
      </c>
      <c r="U22" s="57"/>
      <c r="V22" s="57"/>
      <c r="W22" s="57"/>
      <c r="X22" s="57">
        <v>5.374432158062379E-2</v>
      </c>
      <c r="Y22" s="57"/>
      <c r="Z22" s="63">
        <f t="shared" si="5"/>
        <v>5.374432158062379E-2</v>
      </c>
      <c r="AA22" s="57"/>
      <c r="AB22" s="57"/>
      <c r="AC22" s="57"/>
      <c r="AD22" s="57"/>
      <c r="AE22" s="57"/>
      <c r="AF22" s="57"/>
      <c r="AG22" s="63">
        <f t="shared" si="6"/>
        <v>0</v>
      </c>
      <c r="AH22" s="62">
        <f t="shared" si="0"/>
        <v>84.520160803171706</v>
      </c>
    </row>
    <row r="23" spans="1:34" x14ac:dyDescent="0.25">
      <c r="A23" s="133"/>
      <c r="B23" s="146"/>
      <c r="C23" s="31" t="s">
        <v>23</v>
      </c>
      <c r="D23" s="57"/>
      <c r="E23" s="57"/>
      <c r="F23" s="57"/>
      <c r="G23" s="62">
        <f t="shared" si="1"/>
        <v>0</v>
      </c>
      <c r="H23" s="57"/>
      <c r="I23" s="63">
        <f t="shared" si="2"/>
        <v>0</v>
      </c>
      <c r="J23" s="57"/>
      <c r="K23" s="57"/>
      <c r="L23" s="57"/>
      <c r="M23" s="57"/>
      <c r="N23" s="57"/>
      <c r="O23" s="57">
        <v>11.448488526318689</v>
      </c>
      <c r="P23" s="63">
        <f t="shared" si="3"/>
        <v>11.448488526318689</v>
      </c>
      <c r="Q23" s="57">
        <v>0.89701239520787857</v>
      </c>
      <c r="R23" s="57">
        <v>634.79299598973637</v>
      </c>
      <c r="S23" s="57">
        <v>4.4272142458539214E-2</v>
      </c>
      <c r="T23" s="63">
        <f t="shared" si="4"/>
        <v>635.7342805274028</v>
      </c>
      <c r="U23" s="57"/>
      <c r="V23" s="57"/>
      <c r="W23" s="57"/>
      <c r="X23" s="57"/>
      <c r="Y23" s="57"/>
      <c r="Z23" s="63">
        <f t="shared" si="5"/>
        <v>0</v>
      </c>
      <c r="AA23" s="57"/>
      <c r="AB23" s="57"/>
      <c r="AC23" s="57"/>
      <c r="AD23" s="57"/>
      <c r="AE23" s="57">
        <v>5.2124037109263659</v>
      </c>
      <c r="AF23" s="57"/>
      <c r="AG23" s="63">
        <f t="shared" si="6"/>
        <v>5.2124037109263659</v>
      </c>
      <c r="AH23" s="62">
        <f t="shared" si="0"/>
        <v>652.39517276464778</v>
      </c>
    </row>
    <row r="24" spans="1:34" x14ac:dyDescent="0.25">
      <c r="A24" s="133"/>
      <c r="B24" s="146"/>
      <c r="C24" s="31" t="s">
        <v>24</v>
      </c>
      <c r="D24" s="57"/>
      <c r="E24" s="57"/>
      <c r="F24" s="57"/>
      <c r="G24" s="62">
        <f t="shared" si="1"/>
        <v>0</v>
      </c>
      <c r="H24" s="57"/>
      <c r="I24" s="63">
        <f t="shared" si="2"/>
        <v>0</v>
      </c>
      <c r="J24" s="57"/>
      <c r="K24" s="57"/>
      <c r="L24" s="57"/>
      <c r="M24" s="57"/>
      <c r="N24" s="57">
        <v>2.8289447090471095E-2</v>
      </c>
      <c r="O24" s="57">
        <v>3.8664980271712501</v>
      </c>
      <c r="P24" s="63">
        <f t="shared" si="3"/>
        <v>3.894787474261721</v>
      </c>
      <c r="Q24" s="57">
        <v>3.6945955327452186E-2</v>
      </c>
      <c r="R24" s="57"/>
      <c r="S24" s="57">
        <v>717.8706413782254</v>
      </c>
      <c r="T24" s="63">
        <f t="shared" si="4"/>
        <v>717.9075873335529</v>
      </c>
      <c r="U24" s="57"/>
      <c r="V24" s="57"/>
      <c r="W24" s="57"/>
      <c r="X24" s="57"/>
      <c r="Y24" s="57"/>
      <c r="Z24" s="63">
        <f t="shared" si="5"/>
        <v>0</v>
      </c>
      <c r="AA24" s="57"/>
      <c r="AB24" s="57"/>
      <c r="AC24" s="57"/>
      <c r="AD24" s="57"/>
      <c r="AE24" s="57"/>
      <c r="AF24" s="57"/>
      <c r="AG24" s="63">
        <f t="shared" si="6"/>
        <v>0</v>
      </c>
      <c r="AH24" s="62">
        <f t="shared" si="0"/>
        <v>721.80237480781466</v>
      </c>
    </row>
    <row r="25" spans="1:34" ht="15" customHeight="1" x14ac:dyDescent="0.25">
      <c r="A25" s="133"/>
      <c r="B25" s="146"/>
      <c r="C25" s="32" t="s">
        <v>10</v>
      </c>
      <c r="D25" s="91">
        <f>SUM(D22:D24)</f>
        <v>0</v>
      </c>
      <c r="E25" s="91">
        <f t="shared" ref="E25:AH25" si="24">SUM(E22:E24)</f>
        <v>0</v>
      </c>
      <c r="F25" s="91">
        <f t="shared" si="24"/>
        <v>0</v>
      </c>
      <c r="G25" s="91">
        <f t="shared" si="24"/>
        <v>0</v>
      </c>
      <c r="H25" s="91">
        <f t="shared" si="24"/>
        <v>0</v>
      </c>
      <c r="I25" s="91">
        <f t="shared" si="24"/>
        <v>0</v>
      </c>
      <c r="J25" s="91">
        <f t="shared" si="24"/>
        <v>0</v>
      </c>
      <c r="K25" s="91">
        <f t="shared" si="24"/>
        <v>0</v>
      </c>
      <c r="L25" s="91">
        <f t="shared" si="24"/>
        <v>0</v>
      </c>
      <c r="M25" s="91">
        <f t="shared" si="24"/>
        <v>0</v>
      </c>
      <c r="N25" s="91">
        <f t="shared" si="24"/>
        <v>2.8289447090471095E-2</v>
      </c>
      <c r="O25" s="91">
        <f t="shared" si="24"/>
        <v>16.560026082470273</v>
      </c>
      <c r="P25" s="91">
        <f t="shared" si="24"/>
        <v>16.588315529560742</v>
      </c>
      <c r="Q25" s="91">
        <f t="shared" si="24"/>
        <v>82.451622896920895</v>
      </c>
      <c r="R25" s="91">
        <f t="shared" si="24"/>
        <v>634.79299598973637</v>
      </c>
      <c r="S25" s="91">
        <f t="shared" si="24"/>
        <v>719.61862592690909</v>
      </c>
      <c r="T25" s="91">
        <f t="shared" si="24"/>
        <v>1436.8632448135663</v>
      </c>
      <c r="U25" s="91">
        <f t="shared" si="24"/>
        <v>0</v>
      </c>
      <c r="V25" s="91">
        <f t="shared" si="24"/>
        <v>0</v>
      </c>
      <c r="W25" s="91">
        <f t="shared" si="24"/>
        <v>0</v>
      </c>
      <c r="X25" s="91">
        <f t="shared" si="24"/>
        <v>5.374432158062379E-2</v>
      </c>
      <c r="Y25" s="91">
        <f t="shared" si="24"/>
        <v>0</v>
      </c>
      <c r="Z25" s="91">
        <f t="shared" si="24"/>
        <v>5.374432158062379E-2</v>
      </c>
      <c r="AA25" s="91">
        <f t="shared" si="24"/>
        <v>0</v>
      </c>
      <c r="AB25" s="91">
        <f t="shared" si="24"/>
        <v>0</v>
      </c>
      <c r="AC25" s="91">
        <f t="shared" si="24"/>
        <v>0</v>
      </c>
      <c r="AD25" s="91">
        <f t="shared" si="24"/>
        <v>0</v>
      </c>
      <c r="AE25" s="91">
        <f t="shared" si="24"/>
        <v>5.2124037109263659</v>
      </c>
      <c r="AF25" s="91">
        <f t="shared" si="24"/>
        <v>0</v>
      </c>
      <c r="AG25" s="91">
        <f t="shared" si="24"/>
        <v>5.2124037109263659</v>
      </c>
      <c r="AH25" s="91">
        <f t="shared" si="24"/>
        <v>1458.7177083756342</v>
      </c>
    </row>
    <row r="26" spans="1:34" x14ac:dyDescent="0.25">
      <c r="A26" s="133"/>
      <c r="B26" s="147" t="s">
        <v>5</v>
      </c>
      <c r="C26" s="33" t="s">
        <v>25</v>
      </c>
      <c r="D26" s="57">
        <v>18.879704923692024</v>
      </c>
      <c r="E26" s="57">
        <v>4.0651832802192533</v>
      </c>
      <c r="F26" s="57">
        <v>1.8431677100826278</v>
      </c>
      <c r="G26" s="62">
        <f t="shared" si="1"/>
        <v>24.788055913993905</v>
      </c>
      <c r="H26" s="57">
        <v>0.66978631527459687</v>
      </c>
      <c r="I26" s="63">
        <f t="shared" si="2"/>
        <v>25.4578422292685</v>
      </c>
      <c r="J26" s="57"/>
      <c r="K26" s="57"/>
      <c r="L26" s="57"/>
      <c r="M26" s="57"/>
      <c r="N26" s="57">
        <v>1.8190877601508775</v>
      </c>
      <c r="O26" s="57">
        <v>608.77875786767754</v>
      </c>
      <c r="P26" s="63">
        <f t="shared" si="3"/>
        <v>610.59784562782841</v>
      </c>
      <c r="Q26" s="57">
        <v>6.4225878905135527</v>
      </c>
      <c r="R26" s="57">
        <v>0.23302529583262499</v>
      </c>
      <c r="S26" s="57">
        <v>16.047401143354509</v>
      </c>
      <c r="T26" s="63">
        <f t="shared" si="4"/>
        <v>22.703014329700686</v>
      </c>
      <c r="U26" s="57">
        <v>27012.429597902927</v>
      </c>
      <c r="V26" s="57"/>
      <c r="W26" s="57">
        <v>1.8426142477342373</v>
      </c>
      <c r="X26" s="57">
        <v>132.12271118245087</v>
      </c>
      <c r="Y26" s="57"/>
      <c r="Z26" s="63">
        <f t="shared" si="5"/>
        <v>27146.394923333111</v>
      </c>
      <c r="AA26" s="57">
        <v>2.8306419430072998</v>
      </c>
      <c r="AB26" s="57"/>
      <c r="AC26" s="57">
        <v>0.91322517715860818</v>
      </c>
      <c r="AD26" s="57"/>
      <c r="AE26" s="57">
        <v>44.083405665124282</v>
      </c>
      <c r="AF26" s="57">
        <v>0.16828837053723414</v>
      </c>
      <c r="AG26" s="63">
        <f t="shared" si="6"/>
        <v>45.164919212820124</v>
      </c>
      <c r="AH26" s="62">
        <f t="shared" si="0"/>
        <v>27853.149186675739</v>
      </c>
    </row>
    <row r="27" spans="1:34" x14ac:dyDescent="0.25">
      <c r="A27" s="133"/>
      <c r="B27" s="147"/>
      <c r="C27" s="33" t="s">
        <v>26</v>
      </c>
      <c r="D27" s="57">
        <v>3.5432640553373771</v>
      </c>
      <c r="E27" s="57">
        <v>8.0860011009115329</v>
      </c>
      <c r="F27" s="57">
        <v>6.9786878978868332</v>
      </c>
      <c r="G27" s="62">
        <f t="shared" si="1"/>
        <v>18.607953054135741</v>
      </c>
      <c r="H27" s="57">
        <v>0.96753454502043512</v>
      </c>
      <c r="I27" s="63">
        <f t="shared" si="2"/>
        <v>19.575487599156176</v>
      </c>
      <c r="J27" s="57"/>
      <c r="K27" s="57"/>
      <c r="L27" s="57"/>
      <c r="M27" s="57"/>
      <c r="N27" s="57">
        <v>0.19836447471168955</v>
      </c>
      <c r="O27" s="57">
        <v>16.923280447235147</v>
      </c>
      <c r="P27" s="63">
        <f t="shared" si="3"/>
        <v>17.121644921946835</v>
      </c>
      <c r="Q27" s="57">
        <v>0.58534460257662269</v>
      </c>
      <c r="R27" s="57">
        <v>0.36143734269032335</v>
      </c>
      <c r="S27" s="57">
        <v>9.6386461883729721E-2</v>
      </c>
      <c r="T27" s="63">
        <f t="shared" si="4"/>
        <v>1.0431684071506757</v>
      </c>
      <c r="U27" s="57">
        <v>102.85852071248787</v>
      </c>
      <c r="V27" s="57">
        <v>4363.6503902330815</v>
      </c>
      <c r="W27" s="57">
        <v>5.1281155272568535</v>
      </c>
      <c r="X27" s="57">
        <v>281.52580296102246</v>
      </c>
      <c r="Y27" s="57"/>
      <c r="Z27" s="63">
        <f t="shared" si="5"/>
        <v>4753.1628294338489</v>
      </c>
      <c r="AA27" s="57">
        <v>2.0653421220411894</v>
      </c>
      <c r="AB27" s="57"/>
      <c r="AC27" s="57">
        <v>8.7355712075975089E-2</v>
      </c>
      <c r="AD27" s="57"/>
      <c r="AE27" s="57">
        <v>13.433653644565</v>
      </c>
      <c r="AF27" s="57"/>
      <c r="AG27" s="63">
        <f t="shared" si="6"/>
        <v>13.521009356640976</v>
      </c>
      <c r="AH27" s="62">
        <f t="shared" si="0"/>
        <v>4806.4894818407847</v>
      </c>
    </row>
    <row r="28" spans="1:34" x14ac:dyDescent="0.25">
      <c r="A28" s="133"/>
      <c r="B28" s="147"/>
      <c r="C28" s="33" t="s">
        <v>27</v>
      </c>
      <c r="D28" s="57"/>
      <c r="E28" s="57">
        <v>2.2344120073448281E-2</v>
      </c>
      <c r="F28" s="57"/>
      <c r="G28" s="62">
        <f t="shared" si="1"/>
        <v>2.2344120073448281E-2</v>
      </c>
      <c r="H28" s="57"/>
      <c r="I28" s="63">
        <f t="shared" si="2"/>
        <v>2.2344120073448281E-2</v>
      </c>
      <c r="J28" s="57"/>
      <c r="K28" s="57"/>
      <c r="L28" s="57"/>
      <c r="M28" s="57"/>
      <c r="N28" s="57"/>
      <c r="O28" s="57">
        <v>1.1446124595933578</v>
      </c>
      <c r="P28" s="63">
        <f t="shared" si="3"/>
        <v>1.1446124595933578</v>
      </c>
      <c r="Q28" s="57"/>
      <c r="R28" s="57"/>
      <c r="S28" s="57">
        <v>2.8474842867389286E-3</v>
      </c>
      <c r="T28" s="63">
        <f t="shared" si="4"/>
        <v>2.8474842867389286E-3</v>
      </c>
      <c r="U28" s="57">
        <v>0.24115455525287788</v>
      </c>
      <c r="V28" s="57"/>
      <c r="W28" s="57">
        <v>76.524476322801249</v>
      </c>
      <c r="X28" s="57">
        <v>8.5013767685328911</v>
      </c>
      <c r="Y28" s="57"/>
      <c r="Z28" s="63">
        <f t="shared" si="5"/>
        <v>85.267007646587018</v>
      </c>
      <c r="AA28" s="57"/>
      <c r="AB28" s="57"/>
      <c r="AC28" s="57"/>
      <c r="AD28" s="57"/>
      <c r="AE28" s="57">
        <v>3.1771979776574984E-2</v>
      </c>
      <c r="AF28" s="57"/>
      <c r="AG28" s="63">
        <f t="shared" si="6"/>
        <v>3.1771979776574984E-2</v>
      </c>
      <c r="AH28" s="62">
        <f t="shared" si="0"/>
        <v>86.468583690317132</v>
      </c>
    </row>
    <row r="29" spans="1:34" x14ac:dyDescent="0.25">
      <c r="A29" s="133"/>
      <c r="B29" s="147"/>
      <c r="C29" s="33" t="s">
        <v>28</v>
      </c>
      <c r="D29" s="57">
        <v>10.905716599691663</v>
      </c>
      <c r="E29" s="57">
        <v>4.689521826956133</v>
      </c>
      <c r="F29" s="57">
        <v>0.59842508205241818</v>
      </c>
      <c r="G29" s="62">
        <f t="shared" si="1"/>
        <v>16.193663508700215</v>
      </c>
      <c r="H29" s="57"/>
      <c r="I29" s="63">
        <f t="shared" si="2"/>
        <v>16.193663508700215</v>
      </c>
      <c r="J29" s="57"/>
      <c r="K29" s="57"/>
      <c r="L29" s="57"/>
      <c r="M29" s="57"/>
      <c r="N29" s="57"/>
      <c r="O29" s="57">
        <v>56.823431991032074</v>
      </c>
      <c r="P29" s="63">
        <f t="shared" si="3"/>
        <v>56.823431991032074</v>
      </c>
      <c r="Q29" s="57">
        <v>0.62738610716724563</v>
      </c>
      <c r="R29" s="57"/>
      <c r="S29" s="57">
        <v>0.15014366282716263</v>
      </c>
      <c r="T29" s="63">
        <f t="shared" si="4"/>
        <v>0.77752976999440826</v>
      </c>
      <c r="U29" s="57">
        <v>24.139610930197136</v>
      </c>
      <c r="V29" s="57">
        <v>1.5681535598983425</v>
      </c>
      <c r="W29" s="57">
        <v>0.31432802762920753</v>
      </c>
      <c r="X29" s="57">
        <v>735.97831073171653</v>
      </c>
      <c r="Y29" s="57"/>
      <c r="Z29" s="63">
        <f t="shared" si="5"/>
        <v>762.00040324944121</v>
      </c>
      <c r="AA29" s="57">
        <v>0.96699237955825101</v>
      </c>
      <c r="AB29" s="57"/>
      <c r="AC29" s="57">
        <v>0.12883127272128081</v>
      </c>
      <c r="AD29" s="57"/>
      <c r="AE29" s="57">
        <v>7.3406986144237631</v>
      </c>
      <c r="AF29" s="57"/>
      <c r="AG29" s="63">
        <f t="shared" si="6"/>
        <v>7.4695298871450442</v>
      </c>
      <c r="AH29" s="62">
        <f t="shared" si="0"/>
        <v>844.23155078587115</v>
      </c>
    </row>
    <row r="30" spans="1:34" x14ac:dyDescent="0.25">
      <c r="A30" s="133"/>
      <c r="B30" s="147"/>
      <c r="C30" s="33" t="s">
        <v>29</v>
      </c>
      <c r="D30" s="57"/>
      <c r="E30" s="57"/>
      <c r="F30" s="57"/>
      <c r="G30" s="62">
        <f t="shared" si="1"/>
        <v>0</v>
      </c>
      <c r="H30" s="57"/>
      <c r="I30" s="63">
        <f t="shared" si="2"/>
        <v>0</v>
      </c>
      <c r="J30" s="57"/>
      <c r="K30" s="57"/>
      <c r="L30" s="57"/>
      <c r="M30" s="57"/>
      <c r="N30" s="57"/>
      <c r="O30" s="57"/>
      <c r="P30" s="63">
        <f t="shared" si="3"/>
        <v>0</v>
      </c>
      <c r="Q30" s="57"/>
      <c r="R30" s="57"/>
      <c r="S30" s="57"/>
      <c r="T30" s="63">
        <f t="shared" si="4"/>
        <v>0</v>
      </c>
      <c r="U30" s="57"/>
      <c r="V30" s="57"/>
      <c r="W30" s="57"/>
      <c r="X30" s="57"/>
      <c r="Y30" s="57"/>
      <c r="Z30" s="63">
        <f t="shared" si="5"/>
        <v>0</v>
      </c>
      <c r="AA30" s="57"/>
      <c r="AB30" s="57"/>
      <c r="AC30" s="57"/>
      <c r="AD30" s="57"/>
      <c r="AE30" s="57"/>
      <c r="AF30" s="57"/>
      <c r="AG30" s="63">
        <f t="shared" si="6"/>
        <v>0</v>
      </c>
      <c r="AH30" s="62">
        <f t="shared" si="0"/>
        <v>0</v>
      </c>
    </row>
    <row r="31" spans="1:34" ht="15" customHeight="1" x14ac:dyDescent="0.25">
      <c r="A31" s="133"/>
      <c r="B31" s="147"/>
      <c r="C31" s="34" t="s">
        <v>10</v>
      </c>
      <c r="D31" s="92">
        <f>SUM(D26:D30)</f>
        <v>33.328685578721064</v>
      </c>
      <c r="E31" s="92">
        <f t="shared" ref="E31:AH31" si="25">SUM(E26:E30)</f>
        <v>16.863050328160369</v>
      </c>
      <c r="F31" s="92">
        <f t="shared" si="25"/>
        <v>9.4202806900218796</v>
      </c>
      <c r="G31" s="92">
        <f t="shared" si="25"/>
        <v>59.612016596903317</v>
      </c>
      <c r="H31" s="92">
        <f t="shared" si="25"/>
        <v>1.637320860295032</v>
      </c>
      <c r="I31" s="92">
        <f t="shared" si="25"/>
        <v>61.249337457198337</v>
      </c>
      <c r="J31" s="92">
        <f t="shared" si="25"/>
        <v>0</v>
      </c>
      <c r="K31" s="92">
        <f t="shared" si="25"/>
        <v>0</v>
      </c>
      <c r="L31" s="92">
        <f t="shared" si="25"/>
        <v>0</v>
      </c>
      <c r="M31" s="92">
        <f t="shared" si="25"/>
        <v>0</v>
      </c>
      <c r="N31" s="92">
        <f t="shared" si="25"/>
        <v>2.0174522348625672</v>
      </c>
      <c r="O31" s="92">
        <f t="shared" si="25"/>
        <v>683.67008276553804</v>
      </c>
      <c r="P31" s="92">
        <f t="shared" si="25"/>
        <v>685.68753500040066</v>
      </c>
      <c r="Q31" s="92">
        <f t="shared" si="25"/>
        <v>7.6353186002574205</v>
      </c>
      <c r="R31" s="92">
        <f t="shared" si="25"/>
        <v>0.59446263852294834</v>
      </c>
      <c r="S31" s="92">
        <f t="shared" si="25"/>
        <v>16.296778752352139</v>
      </c>
      <c r="T31" s="92">
        <f t="shared" si="25"/>
        <v>24.526559991132512</v>
      </c>
      <c r="U31" s="92">
        <f t="shared" si="25"/>
        <v>27139.668884100865</v>
      </c>
      <c r="V31" s="92">
        <f t="shared" si="25"/>
        <v>4365.2185437929802</v>
      </c>
      <c r="W31" s="92">
        <f t="shared" si="25"/>
        <v>83.809534125421536</v>
      </c>
      <c r="X31" s="92">
        <f t="shared" si="25"/>
        <v>1158.1282016437228</v>
      </c>
      <c r="Y31" s="92">
        <f t="shared" si="25"/>
        <v>0</v>
      </c>
      <c r="Z31" s="92">
        <f t="shared" si="25"/>
        <v>32746.825163662987</v>
      </c>
      <c r="AA31" s="92">
        <f t="shared" si="25"/>
        <v>5.8629764446067405</v>
      </c>
      <c r="AB31" s="92">
        <f t="shared" si="25"/>
        <v>0</v>
      </c>
      <c r="AC31" s="92">
        <f t="shared" si="25"/>
        <v>1.1294121619558641</v>
      </c>
      <c r="AD31" s="92">
        <f t="shared" si="25"/>
        <v>0</v>
      </c>
      <c r="AE31" s="92">
        <f t="shared" si="25"/>
        <v>64.88952990388961</v>
      </c>
      <c r="AF31" s="92">
        <f t="shared" si="25"/>
        <v>0.16828837053723414</v>
      </c>
      <c r="AG31" s="92">
        <f t="shared" si="25"/>
        <v>66.18723043638272</v>
      </c>
      <c r="AH31" s="92">
        <f t="shared" si="25"/>
        <v>33590.338802992708</v>
      </c>
    </row>
    <row r="32" spans="1:34" x14ac:dyDescent="0.25">
      <c r="A32" s="133"/>
      <c r="B32" s="12" t="s">
        <v>30</v>
      </c>
      <c r="C32" s="35" t="s">
        <v>31</v>
      </c>
      <c r="D32" s="57">
        <v>72.885463561681874</v>
      </c>
      <c r="E32" s="57"/>
      <c r="F32" s="57">
        <v>0.37893248786127459</v>
      </c>
      <c r="G32" s="62">
        <f t="shared" si="1"/>
        <v>73.264396049543151</v>
      </c>
      <c r="H32" s="57">
        <v>8.0536987412347596</v>
      </c>
      <c r="I32" s="63">
        <f t="shared" si="2"/>
        <v>81.318094790777906</v>
      </c>
      <c r="J32" s="57"/>
      <c r="K32" s="57"/>
      <c r="L32" s="57"/>
      <c r="M32" s="57"/>
      <c r="N32" s="57">
        <v>4.3430850351738552</v>
      </c>
      <c r="O32" s="57">
        <v>22.899600604752973</v>
      </c>
      <c r="P32" s="63">
        <f t="shared" si="3"/>
        <v>27.242685639926826</v>
      </c>
      <c r="Q32" s="57">
        <v>0.19011157836979484</v>
      </c>
      <c r="R32" s="57">
        <v>0.20871958248414682</v>
      </c>
      <c r="S32" s="57">
        <v>0.28845407586416622</v>
      </c>
      <c r="T32" s="63">
        <f t="shared" si="4"/>
        <v>0.68728523671810793</v>
      </c>
      <c r="U32" s="57">
        <v>5.4886210777942539</v>
      </c>
      <c r="V32" s="57">
        <v>1.0057808861282702</v>
      </c>
      <c r="W32" s="57"/>
      <c r="X32" s="57">
        <v>57.491034306567094</v>
      </c>
      <c r="Y32" s="57"/>
      <c r="Z32" s="63">
        <f t="shared" si="5"/>
        <v>63.985436270489615</v>
      </c>
      <c r="AA32" s="57">
        <v>2316.4839365865646</v>
      </c>
      <c r="AB32" s="57"/>
      <c r="AC32" s="57">
        <v>4.0257516509994637</v>
      </c>
      <c r="AD32" s="57"/>
      <c r="AE32" s="57">
        <v>459.1394600336659</v>
      </c>
      <c r="AF32" s="57">
        <v>1.4440811684073952E-2</v>
      </c>
      <c r="AG32" s="63">
        <f t="shared" si="6"/>
        <v>463.17965249634943</v>
      </c>
      <c r="AH32" s="62">
        <f t="shared" si="0"/>
        <v>2952.8970910208268</v>
      </c>
    </row>
    <row r="33" spans="1:34" ht="31.5" customHeight="1" x14ac:dyDescent="0.25">
      <c r="A33" s="133"/>
      <c r="B33" s="51" t="s">
        <v>84</v>
      </c>
      <c r="C33" s="36" t="s">
        <v>32</v>
      </c>
      <c r="D33" s="57"/>
      <c r="E33" s="57"/>
      <c r="F33" s="57"/>
      <c r="G33" s="62">
        <f t="shared" si="1"/>
        <v>0</v>
      </c>
      <c r="H33" s="57"/>
      <c r="I33" s="63">
        <f t="shared" si="2"/>
        <v>0</v>
      </c>
      <c r="J33" s="57"/>
      <c r="K33" s="57"/>
      <c r="L33" s="57"/>
      <c r="M33" s="57"/>
      <c r="N33" s="57"/>
      <c r="O33" s="57"/>
      <c r="P33" s="63">
        <f t="shared" si="3"/>
        <v>0</v>
      </c>
      <c r="Q33" s="57"/>
      <c r="R33" s="57"/>
      <c r="S33" s="57"/>
      <c r="T33" s="63">
        <f t="shared" si="4"/>
        <v>0</v>
      </c>
      <c r="U33" s="57"/>
      <c r="V33" s="57"/>
      <c r="W33" s="57"/>
      <c r="X33" s="57"/>
      <c r="Y33" s="57"/>
      <c r="Z33" s="63">
        <f t="shared" si="5"/>
        <v>0</v>
      </c>
      <c r="AA33" s="57"/>
      <c r="AB33" s="57"/>
      <c r="AC33" s="57"/>
      <c r="AD33" s="57"/>
      <c r="AE33" s="57"/>
      <c r="AF33" s="57"/>
      <c r="AG33" s="63">
        <f t="shared" si="6"/>
        <v>0</v>
      </c>
      <c r="AH33" s="62">
        <f t="shared" si="0"/>
        <v>0</v>
      </c>
    </row>
    <row r="34" spans="1:34" x14ac:dyDescent="0.25">
      <c r="A34" s="133"/>
      <c r="B34" s="141" t="s">
        <v>85</v>
      </c>
      <c r="C34" s="37" t="s">
        <v>33</v>
      </c>
      <c r="D34" s="57">
        <v>35.568357373030999</v>
      </c>
      <c r="E34" s="57"/>
      <c r="F34" s="57"/>
      <c r="G34" s="62">
        <f t="shared" si="1"/>
        <v>35.568357373030999</v>
      </c>
      <c r="H34" s="57">
        <v>4.4914777357167166</v>
      </c>
      <c r="I34" s="63">
        <f t="shared" si="2"/>
        <v>40.059835108747713</v>
      </c>
      <c r="J34" s="57"/>
      <c r="K34" s="57"/>
      <c r="L34" s="57"/>
      <c r="M34" s="57"/>
      <c r="N34" s="57">
        <v>0.60402454095263214</v>
      </c>
      <c r="O34" s="57">
        <v>15.497500339706301</v>
      </c>
      <c r="P34" s="63">
        <f t="shared" si="3"/>
        <v>16.101524880658932</v>
      </c>
      <c r="Q34" s="57">
        <v>5.166991276104052</v>
      </c>
      <c r="R34" s="57">
        <v>0.77018767601433247</v>
      </c>
      <c r="S34" s="57">
        <v>2.1754578164177003</v>
      </c>
      <c r="T34" s="63">
        <f t="shared" si="4"/>
        <v>8.1126367685360847</v>
      </c>
      <c r="U34" s="57">
        <v>1.6818607396029304</v>
      </c>
      <c r="V34" s="57">
        <v>0.43517525682250235</v>
      </c>
      <c r="W34" s="57"/>
      <c r="X34" s="57">
        <v>5.3181779023260232</v>
      </c>
      <c r="Y34" s="57"/>
      <c r="Z34" s="63">
        <f t="shared" si="5"/>
        <v>7.4352138987514564</v>
      </c>
      <c r="AA34" s="57">
        <v>16.994954457781052</v>
      </c>
      <c r="AB34" s="57"/>
      <c r="AC34" s="57">
        <v>1122.7522868472095</v>
      </c>
      <c r="AD34" s="57"/>
      <c r="AE34" s="57">
        <v>5.337269548485577</v>
      </c>
      <c r="AF34" s="57">
        <v>0.68697110051094423</v>
      </c>
      <c r="AG34" s="63">
        <f t="shared" si="6"/>
        <v>1128.776527496206</v>
      </c>
      <c r="AH34" s="62">
        <f t="shared" si="0"/>
        <v>1217.480692610681</v>
      </c>
    </row>
    <row r="35" spans="1:34" x14ac:dyDescent="0.25">
      <c r="A35" s="133"/>
      <c r="B35" s="142"/>
      <c r="C35" s="37" t="s">
        <v>41</v>
      </c>
      <c r="D35" s="57"/>
      <c r="E35" s="57"/>
      <c r="F35" s="57"/>
      <c r="G35" s="62">
        <f t="shared" si="1"/>
        <v>0</v>
      </c>
      <c r="H35" s="57"/>
      <c r="I35" s="63">
        <f t="shared" si="2"/>
        <v>0</v>
      </c>
      <c r="J35" s="57"/>
      <c r="K35" s="57"/>
      <c r="L35" s="57"/>
      <c r="M35" s="57"/>
      <c r="N35" s="57"/>
      <c r="O35" s="57"/>
      <c r="P35" s="63">
        <f t="shared" si="3"/>
        <v>0</v>
      </c>
      <c r="Q35" s="57"/>
      <c r="R35" s="57"/>
      <c r="S35" s="57"/>
      <c r="T35" s="63">
        <f t="shared" si="4"/>
        <v>0</v>
      </c>
      <c r="U35" s="57"/>
      <c r="V35" s="57"/>
      <c r="W35" s="57"/>
      <c r="X35" s="57"/>
      <c r="Y35" s="57"/>
      <c r="Z35" s="63">
        <f t="shared" si="5"/>
        <v>0</v>
      </c>
      <c r="AA35" s="57"/>
      <c r="AB35" s="57"/>
      <c r="AC35" s="57"/>
      <c r="AD35" s="57"/>
      <c r="AE35" s="57"/>
      <c r="AF35" s="57"/>
      <c r="AG35" s="63">
        <f t="shared" si="6"/>
        <v>0</v>
      </c>
      <c r="AH35" s="62">
        <f t="shared" si="0"/>
        <v>0</v>
      </c>
    </row>
    <row r="36" spans="1:34" x14ac:dyDescent="0.25">
      <c r="A36" s="133"/>
      <c r="B36" s="142"/>
      <c r="C36" s="37" t="s">
        <v>35</v>
      </c>
      <c r="D36" s="57">
        <v>82.032281321395985</v>
      </c>
      <c r="E36" s="57">
        <v>0.10315245240008221</v>
      </c>
      <c r="F36" s="57">
        <v>0.76021628283368303</v>
      </c>
      <c r="G36" s="62">
        <f t="shared" si="1"/>
        <v>82.895650056629748</v>
      </c>
      <c r="H36" s="57">
        <v>2.9218838317747542</v>
      </c>
      <c r="I36" s="63">
        <f t="shared" si="2"/>
        <v>85.817533888404498</v>
      </c>
      <c r="J36" s="57"/>
      <c r="K36" s="57"/>
      <c r="L36" s="57"/>
      <c r="M36" s="57"/>
      <c r="N36" s="57">
        <v>15.024705986097947</v>
      </c>
      <c r="O36" s="57">
        <v>17.197515130898847</v>
      </c>
      <c r="P36" s="63">
        <f t="shared" si="3"/>
        <v>32.222221116996792</v>
      </c>
      <c r="Q36" s="57">
        <v>0.59481059082738974</v>
      </c>
      <c r="R36" s="57">
        <v>1.0419770391852754</v>
      </c>
      <c r="S36" s="57">
        <v>0.18052570149243452</v>
      </c>
      <c r="T36" s="63">
        <f t="shared" si="4"/>
        <v>1.8173133315050998</v>
      </c>
      <c r="U36" s="57">
        <v>0.27566620979927281</v>
      </c>
      <c r="V36" s="57"/>
      <c r="W36" s="57"/>
      <c r="X36" s="57">
        <v>19.356465654512935</v>
      </c>
      <c r="Y36" s="57"/>
      <c r="Z36" s="63">
        <f t="shared" si="5"/>
        <v>19.632131864312207</v>
      </c>
      <c r="AA36" s="57">
        <v>626.09794571792656</v>
      </c>
      <c r="AB36" s="57"/>
      <c r="AC36" s="57">
        <v>0.81319859330709343</v>
      </c>
      <c r="AD36" s="57"/>
      <c r="AE36" s="57">
        <v>5962.3907411997952</v>
      </c>
      <c r="AF36" s="57">
        <v>0.19980701552941529</v>
      </c>
      <c r="AG36" s="63">
        <f t="shared" si="6"/>
        <v>5963.4037468086317</v>
      </c>
      <c r="AH36" s="62">
        <f t="shared" si="0"/>
        <v>6728.9908927277766</v>
      </c>
    </row>
    <row r="37" spans="1:34" x14ac:dyDescent="0.25">
      <c r="A37" s="133"/>
      <c r="B37" s="142"/>
      <c r="C37" s="37" t="s">
        <v>36</v>
      </c>
      <c r="D37" s="57">
        <v>1.2446971851159097</v>
      </c>
      <c r="E37" s="57"/>
      <c r="F37" s="57"/>
      <c r="G37" s="62">
        <f t="shared" si="1"/>
        <v>1.2446971851159097</v>
      </c>
      <c r="H37" s="57"/>
      <c r="I37" s="63">
        <f t="shared" si="2"/>
        <v>1.2446971851159097</v>
      </c>
      <c r="J37" s="57"/>
      <c r="K37" s="57"/>
      <c r="L37" s="57"/>
      <c r="M37" s="57"/>
      <c r="N37" s="57"/>
      <c r="O37" s="57">
        <v>1.6904826493015259</v>
      </c>
      <c r="P37" s="63">
        <f t="shared" si="3"/>
        <v>1.6904826493015259</v>
      </c>
      <c r="Q37" s="57">
        <v>0.27593402245730481</v>
      </c>
      <c r="R37" s="57"/>
      <c r="S37" s="57"/>
      <c r="T37" s="63">
        <f t="shared" si="4"/>
        <v>0.27593402245730481</v>
      </c>
      <c r="U37" s="57"/>
      <c r="V37" s="57"/>
      <c r="W37" s="57"/>
      <c r="X37" s="57">
        <v>0.18219682338829365</v>
      </c>
      <c r="Y37" s="57"/>
      <c r="Z37" s="63">
        <f t="shared" si="5"/>
        <v>0.18219682338829365</v>
      </c>
      <c r="AA37" s="57"/>
      <c r="AB37" s="57"/>
      <c r="AC37" s="57"/>
      <c r="AD37" s="57"/>
      <c r="AE37" s="57">
        <v>2.5667163217658148E-2</v>
      </c>
      <c r="AF37" s="57">
        <v>78.209897506134823</v>
      </c>
      <c r="AG37" s="63">
        <f t="shared" si="6"/>
        <v>78.235564669352485</v>
      </c>
      <c r="AH37" s="62">
        <f t="shared" si="0"/>
        <v>81.628875349615527</v>
      </c>
    </row>
    <row r="38" spans="1:34" ht="15" customHeight="1" x14ac:dyDescent="0.25">
      <c r="A38" s="133"/>
      <c r="B38" s="142"/>
      <c r="C38" s="38" t="s">
        <v>10</v>
      </c>
      <c r="D38" s="93">
        <f>SUM(D34:D37)</f>
        <v>118.84533587954289</v>
      </c>
      <c r="E38" s="93">
        <f t="shared" ref="E38:P38" si="26">SUM(E34:E37)</f>
        <v>0.10315245240008221</v>
      </c>
      <c r="F38" s="93">
        <f t="shared" si="26"/>
        <v>0.76021628283368303</v>
      </c>
      <c r="G38" s="93">
        <f t="shared" si="26"/>
        <v>119.70870461477665</v>
      </c>
      <c r="H38" s="93">
        <f t="shared" si="26"/>
        <v>7.4133615674914708</v>
      </c>
      <c r="I38" s="93">
        <f t="shared" si="26"/>
        <v>127.12206618226813</v>
      </c>
      <c r="J38" s="93">
        <f t="shared" si="26"/>
        <v>0</v>
      </c>
      <c r="K38" s="93">
        <f t="shared" si="26"/>
        <v>0</v>
      </c>
      <c r="L38" s="93">
        <f t="shared" si="26"/>
        <v>0</v>
      </c>
      <c r="M38" s="93">
        <f t="shared" si="26"/>
        <v>0</v>
      </c>
      <c r="N38" s="93">
        <f t="shared" si="26"/>
        <v>15.62873052705058</v>
      </c>
      <c r="O38" s="93">
        <f t="shared" si="26"/>
        <v>34.385498119906678</v>
      </c>
      <c r="P38" s="93">
        <f t="shared" si="26"/>
        <v>50.01422864695725</v>
      </c>
      <c r="Q38" s="93">
        <f>SUM(Q34:Q37)</f>
        <v>6.0377358893887463</v>
      </c>
      <c r="R38" s="93">
        <f t="shared" ref="R38:AH38" si="27">SUM(R34:R37)</f>
        <v>1.8121647151996079</v>
      </c>
      <c r="S38" s="93">
        <f t="shared" si="27"/>
        <v>2.3559835179101349</v>
      </c>
      <c r="T38" s="93">
        <f t="shared" si="27"/>
        <v>10.205884122498489</v>
      </c>
      <c r="U38" s="93">
        <f t="shared" si="27"/>
        <v>1.9575269494022032</v>
      </c>
      <c r="V38" s="93">
        <f t="shared" si="27"/>
        <v>0.43517525682250235</v>
      </c>
      <c r="W38" s="93">
        <f t="shared" si="27"/>
        <v>0</v>
      </c>
      <c r="X38" s="93">
        <f t="shared" si="27"/>
        <v>24.856840380227251</v>
      </c>
      <c r="Y38" s="93">
        <f t="shared" si="27"/>
        <v>0</v>
      </c>
      <c r="Z38" s="93">
        <f t="shared" si="27"/>
        <v>27.249542586451955</v>
      </c>
      <c r="AA38" s="93">
        <f t="shared" si="27"/>
        <v>643.09290017570765</v>
      </c>
      <c r="AB38" s="93">
        <f t="shared" si="27"/>
        <v>0</v>
      </c>
      <c r="AC38" s="93">
        <f t="shared" si="27"/>
        <v>1123.5654854405166</v>
      </c>
      <c r="AD38" s="93">
        <f t="shared" si="27"/>
        <v>0</v>
      </c>
      <c r="AE38" s="93">
        <f t="shared" si="27"/>
        <v>5967.7536779114989</v>
      </c>
      <c r="AF38" s="93">
        <f t="shared" si="27"/>
        <v>79.096675622175184</v>
      </c>
      <c r="AG38" s="93">
        <f t="shared" si="27"/>
        <v>7170.4158389741897</v>
      </c>
      <c r="AH38" s="98">
        <f t="shared" si="27"/>
        <v>8028.1004606880733</v>
      </c>
    </row>
    <row r="39" spans="1:34" x14ac:dyDescent="0.25">
      <c r="A39" s="133"/>
      <c r="B39" s="148" t="s">
        <v>37</v>
      </c>
      <c r="C39" s="149"/>
      <c r="D39" s="61">
        <v>24416.899775052079</v>
      </c>
      <c r="E39" s="61">
        <v>58.359346368216826</v>
      </c>
      <c r="F39" s="61">
        <v>3822.1900374914567</v>
      </c>
      <c r="G39" s="62">
        <f t="shared" si="1"/>
        <v>28297.449158911753</v>
      </c>
      <c r="H39" s="61">
        <v>500.54104523225425</v>
      </c>
      <c r="I39" s="63">
        <f t="shared" si="2"/>
        <v>28797.990204144007</v>
      </c>
      <c r="J39" s="61"/>
      <c r="K39" s="61"/>
      <c r="L39" s="61"/>
      <c r="M39" s="61"/>
      <c r="N39" s="61">
        <v>42.090199786811915</v>
      </c>
      <c r="O39" s="61">
        <v>4091.0891192176441</v>
      </c>
      <c r="P39" s="63">
        <f t="shared" si="3"/>
        <v>4133.1793190044564</v>
      </c>
      <c r="Q39" s="61">
        <v>136.0084592551012</v>
      </c>
      <c r="R39" s="61">
        <v>640.09278754462741</v>
      </c>
      <c r="S39" s="61">
        <v>743.55373787786095</v>
      </c>
      <c r="T39" s="63">
        <f t="shared" si="4"/>
        <v>1519.6549846775897</v>
      </c>
      <c r="U39" s="61">
        <v>27237.105395695085</v>
      </c>
      <c r="V39" s="61">
        <v>4366.6955725895086</v>
      </c>
      <c r="W39" s="61">
        <v>83.809534125421536</v>
      </c>
      <c r="X39" s="61">
        <v>1280.8103783816814</v>
      </c>
      <c r="Y39" s="61"/>
      <c r="Z39" s="63">
        <f t="shared" si="5"/>
        <v>32968.420880791702</v>
      </c>
      <c r="AA39" s="61">
        <v>3032.651443241195</v>
      </c>
      <c r="AB39" s="61"/>
      <c r="AC39" s="61">
        <v>1152.6954721883747</v>
      </c>
      <c r="AD39" s="61"/>
      <c r="AE39" s="61">
        <v>6746.2958308031757</v>
      </c>
      <c r="AF39" s="61">
        <v>87.111828213486604</v>
      </c>
      <c r="AG39" s="63">
        <f t="shared" si="6"/>
        <v>7986.1031312050372</v>
      </c>
      <c r="AH39" s="62">
        <f t="shared" si="0"/>
        <v>78437.99996306398</v>
      </c>
    </row>
    <row r="40" spans="1:34" x14ac:dyDescent="0.25">
      <c r="A40" s="42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s="41" customFormat="1" x14ac:dyDescent="0.25">
      <c r="A41" s="42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s="41" customFormat="1" x14ac:dyDescent="0.25">
      <c r="A42" s="4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s="41" customFormat="1" x14ac:dyDescent="0.25">
      <c r="A43" s="4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</sheetData>
  <mergeCells count="20">
    <mergeCell ref="D4:T5"/>
    <mergeCell ref="D6:T6"/>
    <mergeCell ref="U4:AH5"/>
    <mergeCell ref="U6:AH6"/>
    <mergeCell ref="A3:T3"/>
    <mergeCell ref="U3:AH3"/>
    <mergeCell ref="A4:C8"/>
    <mergeCell ref="D7:I7"/>
    <mergeCell ref="AH7:AH8"/>
    <mergeCell ref="AC7:AG7"/>
    <mergeCell ref="U7:Z7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FF00"/>
  </sheetPr>
  <dimension ref="A1:AJ45"/>
  <sheetViews>
    <sheetView showZeros="0" view="pageLayout" topLeftCell="F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.85546875" style="1" customWidth="1"/>
    <col min="2" max="2" width="21.5703125" style="1" customWidth="1"/>
    <col min="3" max="3" width="29" style="1" customWidth="1"/>
    <col min="4" max="5" width="6.85546875" style="1" customWidth="1"/>
    <col min="6" max="6" width="6.5703125" style="1" customWidth="1"/>
    <col min="7" max="7" width="7.140625" style="1" customWidth="1"/>
    <col min="8" max="8" width="6.5703125" style="1" customWidth="1"/>
    <col min="9" max="9" width="9.140625" style="1" customWidth="1"/>
    <col min="10" max="10" width="6.7109375" style="1" customWidth="1"/>
    <col min="11" max="11" width="6.5703125" style="1" customWidth="1"/>
    <col min="12" max="12" width="6.28515625" style="1" customWidth="1"/>
    <col min="13" max="13" width="6.42578125" style="1" customWidth="1"/>
    <col min="14" max="15" width="6.28515625" style="1" customWidth="1"/>
    <col min="16" max="16" width="9" style="1" customWidth="1"/>
    <col min="17" max="17" width="6.42578125" style="1" customWidth="1"/>
    <col min="18" max="18" width="6.28515625" style="1" customWidth="1"/>
    <col min="19" max="19" width="6.42578125" style="1" customWidth="1"/>
    <col min="20" max="20" width="9" style="1" customWidth="1"/>
    <col min="21" max="21" width="6.85546875" style="1" customWidth="1"/>
    <col min="22" max="22" width="6.5703125" style="1" customWidth="1"/>
    <col min="23" max="23" width="6.85546875" style="1" customWidth="1"/>
    <col min="24" max="24" width="6.5703125" style="1" customWidth="1"/>
    <col min="25" max="25" width="6.42578125" style="1" customWidth="1"/>
    <col min="26" max="26" width="10.85546875" style="1" customWidth="1"/>
    <col min="27" max="28" width="10.140625" style="1" customWidth="1"/>
    <col min="29" max="29" width="6.85546875" style="1" customWidth="1"/>
    <col min="30" max="30" width="6.7109375" style="1" customWidth="1"/>
    <col min="31" max="32" width="6.8554687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67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67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5" customHeight="1" x14ac:dyDescent="0.25">
      <c r="A9" s="133" t="s">
        <v>2</v>
      </c>
      <c r="B9" s="159" t="s">
        <v>3</v>
      </c>
      <c r="C9" s="26" t="s">
        <v>11</v>
      </c>
      <c r="D9" s="79">
        <v>51456.005414292798</v>
      </c>
      <c r="E9" s="79"/>
      <c r="F9" s="79">
        <v>12.346928491777589</v>
      </c>
      <c r="G9" s="58">
        <f>SUM(D9:F9)</f>
        <v>51468.352342784579</v>
      </c>
      <c r="H9" s="79"/>
      <c r="I9" s="59">
        <f>SUM(G9:H9)</f>
        <v>51468.352342784579</v>
      </c>
      <c r="J9" s="79"/>
      <c r="K9" s="79"/>
      <c r="L9" s="79"/>
      <c r="M9" s="79">
        <v>1.185774311566288</v>
      </c>
      <c r="N9" s="79">
        <v>0.5045799192960837</v>
      </c>
      <c r="O9" s="79">
        <v>0.1880914649338383</v>
      </c>
      <c r="P9" s="59">
        <f>SUM(J9:O9)</f>
        <v>1.8784456957962099</v>
      </c>
      <c r="Q9" s="79">
        <v>24.81709116911502</v>
      </c>
      <c r="R9" s="79">
        <v>10.046516410041894</v>
      </c>
      <c r="S9" s="79">
        <v>33.315407298935177</v>
      </c>
      <c r="T9" s="59">
        <f>SUM(Q9:S9)</f>
        <v>68.17901487809209</v>
      </c>
      <c r="U9" s="79">
        <v>10.166442707445492</v>
      </c>
      <c r="V9" s="79"/>
      <c r="W9" s="79"/>
      <c r="X9" s="79"/>
      <c r="Y9" s="79"/>
      <c r="Z9" s="59">
        <f>SUM(U9:Y9)</f>
        <v>10.166442707445492</v>
      </c>
      <c r="AA9" s="79"/>
      <c r="AB9" s="79"/>
      <c r="AC9" s="79">
        <v>0.11035222833895525</v>
      </c>
      <c r="AD9" s="79">
        <v>0.37932520567462347</v>
      </c>
      <c r="AE9" s="79">
        <v>60.715263457861511</v>
      </c>
      <c r="AF9" s="79">
        <v>99.458123144208713</v>
      </c>
      <c r="AG9" s="59">
        <f>SUM(AC9:AF9)</f>
        <v>160.6630640360838</v>
      </c>
      <c r="AH9" s="58">
        <f t="shared" ref="AH9:AH39" si="0">AG9+AB9+AA9+Z9+T9+P9+I9</f>
        <v>51709.239310101999</v>
      </c>
      <c r="AI9" s="2"/>
      <c r="AJ9" s="2"/>
    </row>
    <row r="10" spans="1:36" x14ac:dyDescent="0.25">
      <c r="A10" s="133"/>
      <c r="B10" s="160"/>
      <c r="C10" s="26" t="s">
        <v>12</v>
      </c>
      <c r="D10" s="79"/>
      <c r="E10" s="79"/>
      <c r="F10" s="79"/>
      <c r="G10" s="58">
        <f t="shared" ref="G10:G39" si="1">SUM(D10:F10)</f>
        <v>0</v>
      </c>
      <c r="H10" s="79"/>
      <c r="I10" s="59">
        <f t="shared" ref="I10:I39" si="2">SUM(G10:H10)</f>
        <v>0</v>
      </c>
      <c r="J10" s="79"/>
      <c r="K10" s="79"/>
      <c r="L10" s="79"/>
      <c r="M10" s="79"/>
      <c r="N10" s="79"/>
      <c r="O10" s="79"/>
      <c r="P10" s="59">
        <f t="shared" ref="P10:P39" si="3">SUM(J10:O10)</f>
        <v>0</v>
      </c>
      <c r="Q10" s="79"/>
      <c r="R10" s="79"/>
      <c r="S10" s="79"/>
      <c r="T10" s="59">
        <f t="shared" ref="T10:T39" si="4">SUM(Q10:S10)</f>
        <v>0</v>
      </c>
      <c r="U10" s="79"/>
      <c r="V10" s="79"/>
      <c r="W10" s="79"/>
      <c r="X10" s="79"/>
      <c r="Y10" s="79"/>
      <c r="Z10" s="59">
        <f t="shared" ref="Z10:Z39" si="5">SUM(U10:Y10)</f>
        <v>0</v>
      </c>
      <c r="AA10" s="79"/>
      <c r="AB10" s="79"/>
      <c r="AC10" s="79"/>
      <c r="AD10" s="79"/>
      <c r="AE10" s="79"/>
      <c r="AF10" s="79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79">
        <v>5.2425467756648775E-2</v>
      </c>
      <c r="E11" s="79"/>
      <c r="F11" s="79">
        <v>2506.666588378836</v>
      </c>
      <c r="G11" s="58">
        <f t="shared" si="1"/>
        <v>2506.7190138465926</v>
      </c>
      <c r="H11" s="79"/>
      <c r="I11" s="59">
        <v>7421.5986573514901</v>
      </c>
      <c r="J11" s="79"/>
      <c r="K11" s="79"/>
      <c r="L11" s="79"/>
      <c r="M11" s="79"/>
      <c r="N11" s="79">
        <v>2.7965031840704056E-2</v>
      </c>
      <c r="O11" s="79">
        <v>0.18082669228679196</v>
      </c>
      <c r="P11" s="59">
        <f t="shared" si="3"/>
        <v>0.20879172412749603</v>
      </c>
      <c r="Q11" s="79"/>
      <c r="R11" s="79">
        <v>0.11057710688869335</v>
      </c>
      <c r="S11" s="79">
        <v>0.61657544417065513</v>
      </c>
      <c r="T11" s="59">
        <f t="shared" si="4"/>
        <v>0.72715255105934851</v>
      </c>
      <c r="U11" s="79"/>
      <c r="V11" s="79"/>
      <c r="W11" s="79"/>
      <c r="X11" s="79"/>
      <c r="Y11" s="79"/>
      <c r="Z11" s="59">
        <f t="shared" si="5"/>
        <v>0</v>
      </c>
      <c r="AA11" s="79"/>
      <c r="AB11" s="79"/>
      <c r="AC11" s="79"/>
      <c r="AD11" s="79"/>
      <c r="AE11" s="79">
        <v>0.63027584605236242</v>
      </c>
      <c r="AF11" s="79">
        <v>6.1036110388936249E-2</v>
      </c>
      <c r="AG11" s="59">
        <f t="shared" si="6"/>
        <v>0.69131195644129861</v>
      </c>
      <c r="AH11" s="58">
        <f t="shared" si="0"/>
        <v>7423.2259135831182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51456.057839760557</v>
      </c>
      <c r="E12" s="87">
        <f t="shared" ref="E12:AH12" si="7">SUM(E9:E11)</f>
        <v>0</v>
      </c>
      <c r="F12" s="87">
        <f t="shared" si="7"/>
        <v>2519.0135168706138</v>
      </c>
      <c r="G12" s="87">
        <f t="shared" si="7"/>
        <v>53975.071356631175</v>
      </c>
      <c r="H12" s="87">
        <f t="shared" si="7"/>
        <v>0</v>
      </c>
      <c r="I12" s="87">
        <f t="shared" si="7"/>
        <v>58889.951000136069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1.185774311566288</v>
      </c>
      <c r="N12" s="87">
        <f t="shared" si="7"/>
        <v>0.53254495113678779</v>
      </c>
      <c r="O12" s="87">
        <f t="shared" si="7"/>
        <v>0.36891815722063026</v>
      </c>
      <c r="P12" s="87">
        <f t="shared" si="7"/>
        <v>2.087237419923706</v>
      </c>
      <c r="Q12" s="87">
        <f t="shared" si="7"/>
        <v>24.81709116911502</v>
      </c>
      <c r="R12" s="87">
        <f t="shared" si="7"/>
        <v>10.157093516930587</v>
      </c>
      <c r="S12" s="87">
        <f t="shared" si="7"/>
        <v>33.931982743105834</v>
      </c>
      <c r="T12" s="87">
        <f t="shared" si="7"/>
        <v>68.906167429151438</v>
      </c>
      <c r="U12" s="87">
        <f t="shared" si="7"/>
        <v>10.166442707445492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10.166442707445492</v>
      </c>
      <c r="AA12" s="87">
        <f t="shared" si="7"/>
        <v>0</v>
      </c>
      <c r="AB12" s="87">
        <f t="shared" si="7"/>
        <v>0</v>
      </c>
      <c r="AC12" s="87">
        <f t="shared" si="7"/>
        <v>0.11035222833895525</v>
      </c>
      <c r="AD12" s="87">
        <f t="shared" si="7"/>
        <v>0.37932520567462347</v>
      </c>
      <c r="AE12" s="87">
        <f t="shared" si="7"/>
        <v>61.345539303913874</v>
      </c>
      <c r="AF12" s="87">
        <f t="shared" si="7"/>
        <v>99.519159254597653</v>
      </c>
      <c r="AG12" s="87">
        <f t="shared" si="7"/>
        <v>161.35437599252509</v>
      </c>
      <c r="AH12" s="87">
        <f t="shared" si="7"/>
        <v>59132.465223685118</v>
      </c>
      <c r="AI12" s="2"/>
      <c r="AJ12" s="2"/>
    </row>
    <row r="13" spans="1:36" x14ac:dyDescent="0.25">
      <c r="A13" s="133"/>
      <c r="B13" s="160"/>
      <c r="C13" s="26" t="s">
        <v>14</v>
      </c>
      <c r="D13" s="79">
        <v>2.8085679896049411</v>
      </c>
      <c r="E13" s="79"/>
      <c r="F13" s="79"/>
      <c r="G13" s="58">
        <f t="shared" si="1"/>
        <v>2.8085679896049411</v>
      </c>
      <c r="H13" s="79">
        <v>36.076585526103585</v>
      </c>
      <c r="I13" s="59">
        <f t="shared" si="2"/>
        <v>38.885153515708524</v>
      </c>
      <c r="J13" s="79"/>
      <c r="K13" s="79"/>
      <c r="L13" s="79"/>
      <c r="M13" s="79"/>
      <c r="N13" s="79"/>
      <c r="O13" s="79">
        <v>0.21993799903667377</v>
      </c>
      <c r="P13" s="59">
        <f t="shared" si="3"/>
        <v>0.21993799903667377</v>
      </c>
      <c r="Q13" s="79">
        <v>0.16023039292134689</v>
      </c>
      <c r="R13" s="79"/>
      <c r="S13" s="79">
        <v>7.0132137436416742E-3</v>
      </c>
      <c r="T13" s="59">
        <f t="shared" si="4"/>
        <v>0.16724360666498855</v>
      </c>
      <c r="U13" s="79"/>
      <c r="V13" s="79"/>
      <c r="W13" s="79"/>
      <c r="X13" s="79"/>
      <c r="Y13" s="79"/>
      <c r="Z13" s="59">
        <f t="shared" si="5"/>
        <v>0</v>
      </c>
      <c r="AA13" s="79"/>
      <c r="AB13" s="79"/>
      <c r="AC13" s="79"/>
      <c r="AD13" s="79"/>
      <c r="AE13" s="79">
        <v>2.0154265652446051</v>
      </c>
      <c r="AF13" s="79">
        <v>1.7432104509412794E-2</v>
      </c>
      <c r="AG13" s="59">
        <f t="shared" si="6"/>
        <v>2.0328586697540176</v>
      </c>
      <c r="AH13" s="58">
        <f t="shared" si="0"/>
        <v>41.3051937911642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51458.86640775016</v>
      </c>
      <c r="E14" s="87">
        <f t="shared" ref="E14:AH14" si="8">E12+E13</f>
        <v>0</v>
      </c>
      <c r="F14" s="87">
        <f t="shared" si="8"/>
        <v>2519.0135168706138</v>
      </c>
      <c r="G14" s="87">
        <f t="shared" si="8"/>
        <v>53977.879924620778</v>
      </c>
      <c r="H14" s="87">
        <f t="shared" si="8"/>
        <v>36.076585526103585</v>
      </c>
      <c r="I14" s="87">
        <f t="shared" si="8"/>
        <v>58928.836153651777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1.185774311566288</v>
      </c>
      <c r="N14" s="87">
        <f t="shared" si="8"/>
        <v>0.53254495113678779</v>
      </c>
      <c r="O14" s="87">
        <f t="shared" si="8"/>
        <v>0.58885615625730403</v>
      </c>
      <c r="P14" s="87">
        <f t="shared" si="8"/>
        <v>2.3071754189603797</v>
      </c>
      <c r="Q14" s="87">
        <f t="shared" si="8"/>
        <v>24.977321562036366</v>
      </c>
      <c r="R14" s="87">
        <f t="shared" si="8"/>
        <v>10.157093516930587</v>
      </c>
      <c r="S14" s="87">
        <f t="shared" si="8"/>
        <v>33.938995956849475</v>
      </c>
      <c r="T14" s="87">
        <f t="shared" si="8"/>
        <v>69.07341103581642</v>
      </c>
      <c r="U14" s="87">
        <f t="shared" si="8"/>
        <v>10.166442707445492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10.166442707445492</v>
      </c>
      <c r="AA14" s="87">
        <f t="shared" si="8"/>
        <v>0</v>
      </c>
      <c r="AB14" s="87">
        <f t="shared" si="8"/>
        <v>0</v>
      </c>
      <c r="AC14" s="87">
        <f t="shared" si="8"/>
        <v>0.11035222833895525</v>
      </c>
      <c r="AD14" s="87">
        <f t="shared" si="8"/>
        <v>0.37932520567462347</v>
      </c>
      <c r="AE14" s="87">
        <f t="shared" si="8"/>
        <v>63.360965869158477</v>
      </c>
      <c r="AF14" s="87">
        <f t="shared" si="8"/>
        <v>99.536591359107064</v>
      </c>
      <c r="AG14" s="87">
        <f t="shared" si="8"/>
        <v>163.3872346622791</v>
      </c>
      <c r="AH14" s="87">
        <f t="shared" si="8"/>
        <v>59173.770417476284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79"/>
      <c r="E15" s="79"/>
      <c r="F15" s="79"/>
      <c r="G15" s="58">
        <f t="shared" si="1"/>
        <v>0</v>
      </c>
      <c r="H15" s="79"/>
      <c r="I15" s="59">
        <f t="shared" si="2"/>
        <v>0</v>
      </c>
      <c r="J15" s="79">
        <v>50.650412852290167</v>
      </c>
      <c r="K15" s="79"/>
      <c r="L15" s="79"/>
      <c r="M15" s="79"/>
      <c r="N15" s="79"/>
      <c r="O15" s="79"/>
      <c r="P15" s="59">
        <f t="shared" si="3"/>
        <v>50.650412852290167</v>
      </c>
      <c r="Q15" s="79"/>
      <c r="R15" s="79"/>
      <c r="S15" s="79"/>
      <c r="T15" s="59">
        <f t="shared" si="4"/>
        <v>0</v>
      </c>
      <c r="U15" s="79"/>
      <c r="V15" s="79"/>
      <c r="W15" s="79"/>
      <c r="X15" s="79"/>
      <c r="Y15" s="79"/>
      <c r="Z15" s="59">
        <f t="shared" si="5"/>
        <v>0</v>
      </c>
      <c r="AA15" s="79"/>
      <c r="AB15" s="79"/>
      <c r="AC15" s="79"/>
      <c r="AD15" s="79"/>
      <c r="AE15" s="79"/>
      <c r="AF15" s="79"/>
      <c r="AG15" s="59">
        <f t="shared" si="6"/>
        <v>0</v>
      </c>
      <c r="AH15" s="58">
        <f t="shared" si="0"/>
        <v>50.650412852290167</v>
      </c>
      <c r="AI15" s="2"/>
      <c r="AJ15" s="2"/>
    </row>
    <row r="16" spans="1:36" x14ac:dyDescent="0.25">
      <c r="A16" s="133"/>
      <c r="B16" s="163"/>
      <c r="C16" s="29" t="s">
        <v>17</v>
      </c>
      <c r="D16" s="79"/>
      <c r="E16" s="79"/>
      <c r="F16" s="79"/>
      <c r="G16" s="58">
        <f t="shared" si="1"/>
        <v>0</v>
      </c>
      <c r="H16" s="79"/>
      <c r="I16" s="59">
        <f t="shared" si="2"/>
        <v>0</v>
      </c>
      <c r="J16" s="79"/>
      <c r="K16" s="79">
        <v>15.510362433953802</v>
      </c>
      <c r="L16" s="79"/>
      <c r="M16" s="79"/>
      <c r="N16" s="79"/>
      <c r="O16" s="79">
        <v>1.3852262781719646</v>
      </c>
      <c r="P16" s="59">
        <f t="shared" si="3"/>
        <v>16.895588712125765</v>
      </c>
      <c r="Q16" s="79"/>
      <c r="R16" s="79">
        <v>0.36485984975384012</v>
      </c>
      <c r="S16" s="79"/>
      <c r="T16" s="59">
        <f t="shared" si="4"/>
        <v>0.36485984975384012</v>
      </c>
      <c r="U16" s="79">
        <v>2.1165427425103687</v>
      </c>
      <c r="V16" s="79"/>
      <c r="W16" s="79"/>
      <c r="X16" s="79"/>
      <c r="Y16" s="79"/>
      <c r="Z16" s="59">
        <f t="shared" si="5"/>
        <v>2.1165427425103687</v>
      </c>
      <c r="AA16" s="79"/>
      <c r="AB16" s="79"/>
      <c r="AC16" s="79"/>
      <c r="AD16" s="79"/>
      <c r="AE16" s="79"/>
      <c r="AF16" s="79">
        <v>6.9543932493621813E-2</v>
      </c>
      <c r="AG16" s="59">
        <f t="shared" si="6"/>
        <v>6.9543932493621813E-2</v>
      </c>
      <c r="AH16" s="58">
        <f t="shared" si="0"/>
        <v>19.446535236883594</v>
      </c>
      <c r="AI16" s="2"/>
      <c r="AJ16" s="2"/>
    </row>
    <row r="17" spans="1:36" x14ac:dyDescent="0.25">
      <c r="A17" s="133"/>
      <c r="B17" s="163"/>
      <c r="C17" s="29" t="s">
        <v>18</v>
      </c>
      <c r="D17" s="79"/>
      <c r="E17" s="79"/>
      <c r="F17" s="79"/>
      <c r="G17" s="58">
        <f t="shared" si="1"/>
        <v>0</v>
      </c>
      <c r="H17" s="79"/>
      <c r="I17" s="59">
        <f t="shared" si="2"/>
        <v>0</v>
      </c>
      <c r="J17" s="79"/>
      <c r="K17" s="79"/>
      <c r="L17" s="79"/>
      <c r="M17" s="79"/>
      <c r="N17" s="79"/>
      <c r="O17" s="79"/>
      <c r="P17" s="59">
        <f t="shared" si="3"/>
        <v>0</v>
      </c>
      <c r="Q17" s="79"/>
      <c r="R17" s="79"/>
      <c r="S17" s="79"/>
      <c r="T17" s="59">
        <f t="shared" si="4"/>
        <v>0</v>
      </c>
      <c r="U17" s="79"/>
      <c r="V17" s="79"/>
      <c r="W17" s="79"/>
      <c r="X17" s="79"/>
      <c r="Y17" s="79"/>
      <c r="Z17" s="59">
        <f t="shared" si="5"/>
        <v>0</v>
      </c>
      <c r="AA17" s="79"/>
      <c r="AB17" s="79"/>
      <c r="AC17" s="79"/>
      <c r="AD17" s="79"/>
      <c r="AE17" s="79"/>
      <c r="AF17" s="79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63"/>
      <c r="C18" s="29" t="s">
        <v>19</v>
      </c>
      <c r="D18" s="79"/>
      <c r="E18" s="79"/>
      <c r="F18" s="79"/>
      <c r="G18" s="58">
        <f t="shared" si="1"/>
        <v>0</v>
      </c>
      <c r="H18" s="79"/>
      <c r="I18" s="59">
        <f t="shared" si="2"/>
        <v>0</v>
      </c>
      <c r="J18" s="79"/>
      <c r="K18" s="79"/>
      <c r="L18" s="79"/>
      <c r="M18" s="79">
        <v>0.86459326768312705</v>
      </c>
      <c r="N18" s="79"/>
      <c r="O18" s="79"/>
      <c r="P18" s="59">
        <f t="shared" si="3"/>
        <v>0.86459326768312705</v>
      </c>
      <c r="Q18" s="79"/>
      <c r="R18" s="79"/>
      <c r="S18" s="79"/>
      <c r="T18" s="59">
        <f t="shared" si="4"/>
        <v>0</v>
      </c>
      <c r="U18" s="79"/>
      <c r="V18" s="79"/>
      <c r="W18" s="79"/>
      <c r="X18" s="79"/>
      <c r="Y18" s="79"/>
      <c r="Z18" s="59">
        <f t="shared" si="5"/>
        <v>0</v>
      </c>
      <c r="AA18" s="79"/>
      <c r="AB18" s="79"/>
      <c r="AC18" s="79"/>
      <c r="AD18" s="79"/>
      <c r="AE18" s="79"/>
      <c r="AF18" s="79"/>
      <c r="AG18" s="59">
        <f t="shared" si="6"/>
        <v>0</v>
      </c>
      <c r="AH18" s="58">
        <f t="shared" si="0"/>
        <v>0.86459326768312705</v>
      </c>
      <c r="AI18" s="2"/>
      <c r="AJ18" s="2"/>
    </row>
    <row r="19" spans="1:36" x14ac:dyDescent="0.25">
      <c r="A19" s="133"/>
      <c r="B19" s="163"/>
      <c r="C19" s="29" t="s">
        <v>20</v>
      </c>
      <c r="D19" s="79">
        <v>3.7400738193914753</v>
      </c>
      <c r="E19" s="79"/>
      <c r="F19" s="79">
        <v>1.034774853301248</v>
      </c>
      <c r="G19" s="58">
        <f t="shared" si="1"/>
        <v>4.7748486726927233</v>
      </c>
      <c r="H19" s="79"/>
      <c r="I19" s="59">
        <f t="shared" si="2"/>
        <v>4.7748486726927233</v>
      </c>
      <c r="J19" s="79"/>
      <c r="K19" s="79"/>
      <c r="L19" s="79"/>
      <c r="M19" s="79">
        <v>3.581847480565796E-2</v>
      </c>
      <c r="N19" s="79">
        <v>12.447703348278145</v>
      </c>
      <c r="O19" s="79">
        <v>1.1501509269940196</v>
      </c>
      <c r="P19" s="59">
        <f t="shared" si="3"/>
        <v>13.633672750077823</v>
      </c>
      <c r="Q19" s="79"/>
      <c r="R19" s="79">
        <v>0.50291651435239915</v>
      </c>
      <c r="S19" s="79"/>
      <c r="T19" s="59">
        <f t="shared" si="4"/>
        <v>0.50291651435239915</v>
      </c>
      <c r="U19" s="79">
        <v>0.87679941215074664</v>
      </c>
      <c r="V19" s="79"/>
      <c r="W19" s="79">
        <v>5.7966564624157453E-2</v>
      </c>
      <c r="X19" s="79"/>
      <c r="Y19" s="79">
        <v>1.1779878250985663</v>
      </c>
      <c r="Z19" s="59">
        <f t="shared" si="5"/>
        <v>2.1127538018734704</v>
      </c>
      <c r="AA19" s="79">
        <v>0.92268962744860172</v>
      </c>
      <c r="AB19" s="79"/>
      <c r="AC19" s="79"/>
      <c r="AD19" s="79"/>
      <c r="AE19" s="79">
        <v>7.2320129138601832</v>
      </c>
      <c r="AF19" s="79">
        <v>2.167887578956329E-2</v>
      </c>
      <c r="AG19" s="59">
        <f t="shared" si="6"/>
        <v>7.2536917896497464</v>
      </c>
      <c r="AH19" s="58">
        <f t="shared" si="0"/>
        <v>29.200573156094766</v>
      </c>
      <c r="AI19" s="2"/>
      <c r="AJ19" s="2"/>
    </row>
    <row r="20" spans="1:36" x14ac:dyDescent="0.25">
      <c r="A20" s="133"/>
      <c r="B20" s="163"/>
      <c r="C20" s="29" t="s">
        <v>21</v>
      </c>
      <c r="D20" s="79">
        <v>48.874064599812129</v>
      </c>
      <c r="E20" s="79"/>
      <c r="F20" s="79">
        <v>1.7129474571836847E-2</v>
      </c>
      <c r="G20" s="58">
        <f t="shared" si="1"/>
        <v>48.891194074383968</v>
      </c>
      <c r="H20" s="79"/>
      <c r="I20" s="59">
        <f t="shared" si="2"/>
        <v>48.891194074383968</v>
      </c>
      <c r="J20" s="79"/>
      <c r="K20" s="79">
        <v>2.2037944981323849</v>
      </c>
      <c r="L20" s="79"/>
      <c r="M20" s="79"/>
      <c r="N20" s="79">
        <v>0.29271065213955566</v>
      </c>
      <c r="O20" s="79">
        <v>1055.4061985691583</v>
      </c>
      <c r="P20" s="59">
        <f t="shared" si="3"/>
        <v>1057.9027037194303</v>
      </c>
      <c r="Q20" s="79">
        <v>10.606008163043306</v>
      </c>
      <c r="R20" s="79">
        <v>9.8268297546141117</v>
      </c>
      <c r="S20" s="79">
        <v>9.2612761072866814</v>
      </c>
      <c r="T20" s="59">
        <f t="shared" si="4"/>
        <v>29.694114024944099</v>
      </c>
      <c r="U20" s="79">
        <v>179.93345236641051</v>
      </c>
      <c r="V20" s="79"/>
      <c r="W20" s="79"/>
      <c r="X20" s="79"/>
      <c r="Y20" s="79"/>
      <c r="Z20" s="59">
        <f t="shared" si="5"/>
        <v>179.93345236641051</v>
      </c>
      <c r="AA20" s="79">
        <v>21.476258125149347</v>
      </c>
      <c r="AB20" s="79"/>
      <c r="AC20" s="79"/>
      <c r="AD20" s="79"/>
      <c r="AE20" s="79">
        <v>20.250605284505344</v>
      </c>
      <c r="AF20" s="79">
        <v>0.22100515057360257</v>
      </c>
      <c r="AG20" s="59">
        <f t="shared" si="6"/>
        <v>20.471610435078947</v>
      </c>
      <c r="AH20" s="58">
        <f t="shared" si="0"/>
        <v>1358.3693327453973</v>
      </c>
      <c r="AI20" s="2"/>
      <c r="AJ20" s="2"/>
    </row>
    <row r="21" spans="1:36" x14ac:dyDescent="0.25">
      <c r="A21" s="133"/>
      <c r="B21" s="164"/>
      <c r="C21" s="30" t="s">
        <v>10</v>
      </c>
      <c r="D21" s="88">
        <f>SUM(D15:D20)</f>
        <v>52.614138419203606</v>
      </c>
      <c r="E21" s="88">
        <f t="shared" ref="E21:Z21" si="9">SUM(E15:E20)</f>
        <v>0</v>
      </c>
      <c r="F21" s="88">
        <f t="shared" si="9"/>
        <v>1.0519043278730849</v>
      </c>
      <c r="G21" s="88">
        <f t="shared" si="9"/>
        <v>53.666042747076688</v>
      </c>
      <c r="H21" s="88">
        <f t="shared" si="9"/>
        <v>0</v>
      </c>
      <c r="I21" s="88">
        <f t="shared" si="9"/>
        <v>53.666042747076688</v>
      </c>
      <c r="J21" s="88">
        <f t="shared" si="9"/>
        <v>50.650412852290167</v>
      </c>
      <c r="K21" s="88">
        <f t="shared" si="9"/>
        <v>17.714156932086187</v>
      </c>
      <c r="L21" s="88">
        <f t="shared" si="9"/>
        <v>0</v>
      </c>
      <c r="M21" s="88">
        <f t="shared" si="9"/>
        <v>0.90041174248878497</v>
      </c>
      <c r="N21" s="88">
        <f t="shared" si="9"/>
        <v>12.740414000417701</v>
      </c>
      <c r="O21" s="88">
        <f t="shared" si="9"/>
        <v>1057.9415757743243</v>
      </c>
      <c r="P21" s="88">
        <f t="shared" si="9"/>
        <v>1139.9469713016072</v>
      </c>
      <c r="Q21" s="88">
        <f t="shared" si="9"/>
        <v>10.606008163043306</v>
      </c>
      <c r="R21" s="88">
        <f t="shared" si="9"/>
        <v>10.694606118720351</v>
      </c>
      <c r="S21" s="88">
        <f t="shared" si="9"/>
        <v>9.2612761072866814</v>
      </c>
      <c r="T21" s="88">
        <f t="shared" si="9"/>
        <v>30.561890389050337</v>
      </c>
      <c r="U21" s="88">
        <f t="shared" si="9"/>
        <v>182.92679452107163</v>
      </c>
      <c r="V21" s="88">
        <f t="shared" si="9"/>
        <v>0</v>
      </c>
      <c r="W21" s="88">
        <f t="shared" si="9"/>
        <v>5.7966564624157453E-2</v>
      </c>
      <c r="X21" s="88">
        <f t="shared" si="9"/>
        <v>0</v>
      </c>
      <c r="Y21" s="88">
        <f t="shared" si="9"/>
        <v>1.1779878250985663</v>
      </c>
      <c r="Z21" s="88">
        <f t="shared" si="9"/>
        <v>184.16274891079433</v>
      </c>
      <c r="AA21" s="88">
        <f>SUM(AA15:AA20)</f>
        <v>22.398947752597948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27.482618198365529</v>
      </c>
      <c r="AF21" s="88">
        <f t="shared" si="10"/>
        <v>0.31222795885678767</v>
      </c>
      <c r="AG21" s="88">
        <f t="shared" si="10"/>
        <v>27.794846157222317</v>
      </c>
      <c r="AH21" s="88">
        <f t="shared" si="10"/>
        <v>1458.5314472583489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79">
        <v>1.1594927657975818</v>
      </c>
      <c r="E22" s="79"/>
      <c r="F22" s="79"/>
      <c r="G22" s="58">
        <f t="shared" si="1"/>
        <v>1.1594927657975818</v>
      </c>
      <c r="H22" s="79">
        <v>4.6034770901038274E-2</v>
      </c>
      <c r="I22" s="59">
        <f t="shared" si="2"/>
        <v>1.20552753669862</v>
      </c>
      <c r="J22" s="79"/>
      <c r="K22" s="79"/>
      <c r="L22" s="79"/>
      <c r="M22" s="79"/>
      <c r="N22" s="79"/>
      <c r="O22" s="79">
        <v>1.6354935865044735</v>
      </c>
      <c r="P22" s="59">
        <f t="shared" si="3"/>
        <v>1.6354935865044735</v>
      </c>
      <c r="Q22" s="79">
        <v>250.64041590991002</v>
      </c>
      <c r="R22" s="79"/>
      <c r="S22" s="79">
        <v>7.1663503021849193E-2</v>
      </c>
      <c r="T22" s="59">
        <f t="shared" si="4"/>
        <v>250.71207941293187</v>
      </c>
      <c r="U22" s="79">
        <v>1.9911450385833618</v>
      </c>
      <c r="V22" s="79"/>
      <c r="W22" s="79"/>
      <c r="X22" s="79">
        <v>2.975557534695555E-2</v>
      </c>
      <c r="Y22" s="79"/>
      <c r="Z22" s="59">
        <f t="shared" si="5"/>
        <v>2.0209006139303174</v>
      </c>
      <c r="AA22" s="79">
        <v>0.16641409250193503</v>
      </c>
      <c r="AB22" s="79"/>
      <c r="AC22" s="79"/>
      <c r="AD22" s="79">
        <v>7.2029706795053022E-2</v>
      </c>
      <c r="AE22" s="79">
        <v>0.70926559121641197</v>
      </c>
      <c r="AF22" s="79">
        <v>0.53690693679773294</v>
      </c>
      <c r="AG22" s="59">
        <f t="shared" si="6"/>
        <v>1.318202234809198</v>
      </c>
      <c r="AH22" s="58">
        <f t="shared" si="0"/>
        <v>257.0586174773764</v>
      </c>
      <c r="AI22" s="2"/>
      <c r="AJ22" s="2"/>
    </row>
    <row r="23" spans="1:36" x14ac:dyDescent="0.25">
      <c r="A23" s="133"/>
      <c r="B23" s="166"/>
      <c r="C23" s="31" t="s">
        <v>23</v>
      </c>
      <c r="D23" s="79"/>
      <c r="E23" s="79"/>
      <c r="F23" s="79"/>
      <c r="G23" s="58">
        <f t="shared" si="1"/>
        <v>0</v>
      </c>
      <c r="H23" s="79"/>
      <c r="I23" s="59">
        <f t="shared" si="2"/>
        <v>0</v>
      </c>
      <c r="J23" s="79"/>
      <c r="K23" s="79"/>
      <c r="L23" s="79"/>
      <c r="M23" s="79">
        <v>2.0719640959700025E-2</v>
      </c>
      <c r="N23" s="79"/>
      <c r="O23" s="79"/>
      <c r="P23" s="59">
        <f t="shared" si="3"/>
        <v>2.0719640959700025E-2</v>
      </c>
      <c r="Q23" s="79"/>
      <c r="R23" s="79">
        <v>13272.642803979261</v>
      </c>
      <c r="S23" s="79">
        <v>5.706988465495904</v>
      </c>
      <c r="T23" s="59">
        <f t="shared" si="4"/>
        <v>13278.349792444757</v>
      </c>
      <c r="U23" s="79"/>
      <c r="V23" s="79"/>
      <c r="W23" s="79"/>
      <c r="X23" s="79"/>
      <c r="Y23" s="79"/>
      <c r="Z23" s="59">
        <f t="shared" si="5"/>
        <v>0</v>
      </c>
      <c r="AA23" s="79"/>
      <c r="AB23" s="79"/>
      <c r="AC23" s="79"/>
      <c r="AD23" s="79"/>
      <c r="AE23" s="79">
        <v>2.9438565173172999</v>
      </c>
      <c r="AF23" s="79"/>
      <c r="AG23" s="59">
        <f t="shared" si="6"/>
        <v>2.9438565173172999</v>
      </c>
      <c r="AH23" s="58">
        <f t="shared" si="0"/>
        <v>13281.314368603033</v>
      </c>
      <c r="AI23" s="2"/>
      <c r="AJ23" s="2"/>
    </row>
    <row r="24" spans="1:36" x14ac:dyDescent="0.25">
      <c r="A24" s="133"/>
      <c r="B24" s="166"/>
      <c r="C24" s="31" t="s">
        <v>24</v>
      </c>
      <c r="D24" s="80"/>
      <c r="E24" s="80"/>
      <c r="F24" s="80"/>
      <c r="G24" s="58">
        <f t="shared" si="1"/>
        <v>0</v>
      </c>
      <c r="H24" s="80"/>
      <c r="I24" s="59">
        <f t="shared" si="2"/>
        <v>0</v>
      </c>
      <c r="J24" s="80"/>
      <c r="K24" s="80"/>
      <c r="L24" s="80"/>
      <c r="M24" s="80"/>
      <c r="N24" s="80"/>
      <c r="O24" s="80">
        <v>0.17668783153461773</v>
      </c>
      <c r="P24" s="59">
        <f t="shared" si="3"/>
        <v>0.17668783153461773</v>
      </c>
      <c r="Q24" s="80">
        <v>6.2054727798382628E-2</v>
      </c>
      <c r="R24" s="80">
        <v>1.8316681770008419E-2</v>
      </c>
      <c r="S24" s="80">
        <v>2412.4661657926777</v>
      </c>
      <c r="T24" s="59">
        <f t="shared" si="4"/>
        <v>2412.5465372022459</v>
      </c>
      <c r="U24" s="80">
        <v>0.36862983709114255</v>
      </c>
      <c r="V24" s="80"/>
      <c r="W24" s="80"/>
      <c r="X24" s="80"/>
      <c r="Y24" s="80"/>
      <c r="Z24" s="59">
        <f t="shared" si="5"/>
        <v>0.36862983709114255</v>
      </c>
      <c r="AA24" s="80"/>
      <c r="AB24" s="80"/>
      <c r="AC24" s="80"/>
      <c r="AD24" s="80"/>
      <c r="AE24" s="80">
        <v>1.4486321776714894</v>
      </c>
      <c r="AF24" s="80"/>
      <c r="AG24" s="59">
        <f t="shared" si="6"/>
        <v>1.4486321776714894</v>
      </c>
      <c r="AH24" s="58">
        <f t="shared" si="0"/>
        <v>2414.5404870485431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1.1594927657975818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1.1594927657975818</v>
      </c>
      <c r="H25" s="91">
        <f t="shared" si="11"/>
        <v>4.6034770901038274E-2</v>
      </c>
      <c r="I25" s="91">
        <f t="shared" si="11"/>
        <v>1.20552753669862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2.0719640959700025E-2</v>
      </c>
      <c r="N25" s="91">
        <f t="shared" si="11"/>
        <v>0</v>
      </c>
      <c r="O25" s="91">
        <f t="shared" si="11"/>
        <v>1.8121814180390912</v>
      </c>
      <c r="P25" s="91">
        <f t="shared" si="11"/>
        <v>1.8329010589987911</v>
      </c>
      <c r="Q25" s="91">
        <f t="shared" si="11"/>
        <v>250.70247063770839</v>
      </c>
      <c r="R25" s="91">
        <f t="shared" si="11"/>
        <v>13272.661120661031</v>
      </c>
      <c r="S25" s="91">
        <f t="shared" si="11"/>
        <v>2418.2448177611955</v>
      </c>
      <c r="T25" s="91">
        <f t="shared" si="11"/>
        <v>15941.608409059934</v>
      </c>
      <c r="U25" s="91">
        <f t="shared" si="11"/>
        <v>2.3597748756745043</v>
      </c>
      <c r="V25" s="91">
        <f t="shared" si="11"/>
        <v>0</v>
      </c>
      <c r="W25" s="91">
        <f t="shared" si="11"/>
        <v>0</v>
      </c>
      <c r="X25" s="91">
        <f t="shared" si="11"/>
        <v>2.975557534695555E-2</v>
      </c>
      <c r="Y25" s="91">
        <f t="shared" si="11"/>
        <v>0</v>
      </c>
      <c r="Z25" s="91">
        <f t="shared" si="11"/>
        <v>2.3895304510214599</v>
      </c>
      <c r="AA25" s="91">
        <f t="shared" si="11"/>
        <v>0.16641409250193503</v>
      </c>
      <c r="AB25" s="91">
        <f t="shared" si="11"/>
        <v>0</v>
      </c>
      <c r="AC25" s="91">
        <f t="shared" si="11"/>
        <v>0</v>
      </c>
      <c r="AD25" s="91">
        <f t="shared" si="11"/>
        <v>7.2029706795053022E-2</v>
      </c>
      <c r="AE25" s="91">
        <f t="shared" si="11"/>
        <v>5.1017542862052014</v>
      </c>
      <c r="AF25" s="91">
        <f t="shared" si="11"/>
        <v>0.53690693679773294</v>
      </c>
      <c r="AG25" s="91">
        <f t="shared" si="11"/>
        <v>5.7106909297979875</v>
      </c>
      <c r="AH25" s="91">
        <f t="shared" si="11"/>
        <v>15952.913473128952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79">
        <v>2.8299838096663028</v>
      </c>
      <c r="E26" s="79"/>
      <c r="F26" s="79">
        <v>4.5042684145202763E-3</v>
      </c>
      <c r="G26" s="58">
        <f t="shared" si="1"/>
        <v>2.834488078080823</v>
      </c>
      <c r="H26" s="79"/>
      <c r="I26" s="59">
        <f t="shared" si="2"/>
        <v>2.834488078080823</v>
      </c>
      <c r="J26" s="79"/>
      <c r="K26" s="79">
        <v>0.20016881533374312</v>
      </c>
      <c r="L26" s="79"/>
      <c r="M26" s="79"/>
      <c r="N26" s="79">
        <v>0.13574218019397921</v>
      </c>
      <c r="O26" s="79">
        <v>22.876744239849863</v>
      </c>
      <c r="P26" s="59">
        <f t="shared" si="3"/>
        <v>23.212655235377586</v>
      </c>
      <c r="Q26" s="79">
        <v>3.1355955207000621</v>
      </c>
      <c r="R26" s="79">
        <v>0.6981102171997714</v>
      </c>
      <c r="S26" s="79">
        <v>8.7204230056393417</v>
      </c>
      <c r="T26" s="59">
        <f t="shared" si="4"/>
        <v>12.554128743539176</v>
      </c>
      <c r="U26" s="79">
        <v>6443.5615505628548</v>
      </c>
      <c r="V26" s="79"/>
      <c r="W26" s="79">
        <v>12.066041737447089</v>
      </c>
      <c r="X26" s="79">
        <v>14.268138110943978</v>
      </c>
      <c r="Y26" s="79"/>
      <c r="Z26" s="59">
        <f t="shared" si="5"/>
        <v>6469.8957304112464</v>
      </c>
      <c r="AA26" s="79"/>
      <c r="AB26" s="79"/>
      <c r="AC26" s="79">
        <v>0.34841812736366401</v>
      </c>
      <c r="AD26" s="79">
        <v>2.2381107204037649E-2</v>
      </c>
      <c r="AE26" s="79">
        <v>1.1693536065342269</v>
      </c>
      <c r="AF26" s="79">
        <v>0.15929881778415367</v>
      </c>
      <c r="AG26" s="59">
        <f t="shared" si="6"/>
        <v>1.6994516588860822</v>
      </c>
      <c r="AH26" s="58">
        <f t="shared" si="0"/>
        <v>6510.1964541271291</v>
      </c>
      <c r="AI26" s="2"/>
      <c r="AJ26" s="2"/>
    </row>
    <row r="27" spans="1:36" x14ac:dyDescent="0.25">
      <c r="A27" s="133"/>
      <c r="B27" s="169"/>
      <c r="C27" s="33" t="s">
        <v>26</v>
      </c>
      <c r="D27" s="79"/>
      <c r="E27" s="79"/>
      <c r="F27" s="79"/>
      <c r="G27" s="58">
        <f t="shared" si="1"/>
        <v>0</v>
      </c>
      <c r="H27" s="79"/>
      <c r="I27" s="59">
        <f t="shared" si="2"/>
        <v>0</v>
      </c>
      <c r="J27" s="79"/>
      <c r="K27" s="79"/>
      <c r="L27" s="79"/>
      <c r="M27" s="79"/>
      <c r="N27" s="79"/>
      <c r="O27" s="79"/>
      <c r="P27" s="59">
        <f t="shared" si="3"/>
        <v>0</v>
      </c>
      <c r="Q27" s="79"/>
      <c r="R27" s="79"/>
      <c r="S27" s="79"/>
      <c r="T27" s="59">
        <f t="shared" si="4"/>
        <v>0</v>
      </c>
      <c r="U27" s="79"/>
      <c r="V27" s="79">
        <v>199.11609378006739</v>
      </c>
      <c r="W27" s="79"/>
      <c r="X27" s="79">
        <v>8.0301999301403443E-2</v>
      </c>
      <c r="Y27" s="79"/>
      <c r="Z27" s="59">
        <f t="shared" si="5"/>
        <v>199.1963957793688</v>
      </c>
      <c r="AA27" s="79"/>
      <c r="AB27" s="79"/>
      <c r="AC27" s="79"/>
      <c r="AD27" s="79"/>
      <c r="AE27" s="79"/>
      <c r="AF27" s="79"/>
      <c r="AG27" s="59">
        <f t="shared" si="6"/>
        <v>0</v>
      </c>
      <c r="AH27" s="58">
        <f t="shared" si="0"/>
        <v>199.1963957793688</v>
      </c>
      <c r="AI27" s="2"/>
      <c r="AJ27" s="2"/>
    </row>
    <row r="28" spans="1:36" x14ac:dyDescent="0.25">
      <c r="A28" s="133"/>
      <c r="B28" s="169"/>
      <c r="C28" s="33" t="s">
        <v>27</v>
      </c>
      <c r="D28" s="79">
        <v>0.31705086411738798</v>
      </c>
      <c r="E28" s="79"/>
      <c r="F28" s="79"/>
      <c r="G28" s="58">
        <f t="shared" si="1"/>
        <v>0.31705086411738798</v>
      </c>
      <c r="H28" s="79"/>
      <c r="I28" s="59">
        <f t="shared" si="2"/>
        <v>0.31705086411738798</v>
      </c>
      <c r="J28" s="79"/>
      <c r="K28" s="79"/>
      <c r="L28" s="79"/>
      <c r="M28" s="79"/>
      <c r="N28" s="79">
        <v>1.1339280846859852E-2</v>
      </c>
      <c r="O28" s="79"/>
      <c r="P28" s="59">
        <f t="shared" si="3"/>
        <v>1.1339280846859852E-2</v>
      </c>
      <c r="Q28" s="79"/>
      <c r="R28" s="79"/>
      <c r="S28" s="79">
        <v>1.6772172520769992</v>
      </c>
      <c r="T28" s="59">
        <f t="shared" si="4"/>
        <v>1.6772172520769992</v>
      </c>
      <c r="U28" s="79">
        <v>16.044424724062335</v>
      </c>
      <c r="V28" s="79"/>
      <c r="W28" s="79">
        <v>661.99678144668371</v>
      </c>
      <c r="X28" s="79">
        <v>21.511463757551059</v>
      </c>
      <c r="Y28" s="79"/>
      <c r="Z28" s="59">
        <f t="shared" si="5"/>
        <v>699.55266992829706</v>
      </c>
      <c r="AA28" s="79"/>
      <c r="AB28" s="79"/>
      <c r="AC28" s="79"/>
      <c r="AD28" s="79"/>
      <c r="AE28" s="79"/>
      <c r="AF28" s="79"/>
      <c r="AG28" s="59">
        <f t="shared" si="6"/>
        <v>0</v>
      </c>
      <c r="AH28" s="58">
        <f t="shared" si="0"/>
        <v>701.55827732533828</v>
      </c>
      <c r="AI28" s="2"/>
      <c r="AJ28" s="2"/>
    </row>
    <row r="29" spans="1:36" x14ac:dyDescent="0.25">
      <c r="A29" s="133"/>
      <c r="B29" s="169"/>
      <c r="C29" s="33" t="s">
        <v>28</v>
      </c>
      <c r="D29" s="79">
        <v>8.1875259437642605</v>
      </c>
      <c r="E29" s="79"/>
      <c r="F29" s="79">
        <v>0.242876625982166</v>
      </c>
      <c r="G29" s="58">
        <f t="shared" si="1"/>
        <v>8.4304025697464269</v>
      </c>
      <c r="H29" s="79"/>
      <c r="I29" s="59">
        <f t="shared" si="2"/>
        <v>8.4304025697464269</v>
      </c>
      <c r="J29" s="79"/>
      <c r="K29" s="79">
        <v>1.0898184904909959E-2</v>
      </c>
      <c r="L29" s="79"/>
      <c r="M29" s="79"/>
      <c r="N29" s="79"/>
      <c r="O29" s="79"/>
      <c r="P29" s="59">
        <f t="shared" si="3"/>
        <v>1.0898184904909959E-2</v>
      </c>
      <c r="Q29" s="79"/>
      <c r="R29" s="79"/>
      <c r="S29" s="79">
        <v>1.49775007830605E-2</v>
      </c>
      <c r="T29" s="59">
        <f t="shared" si="4"/>
        <v>1.49775007830605E-2</v>
      </c>
      <c r="U29" s="79">
        <v>114.52906297412369</v>
      </c>
      <c r="V29" s="79"/>
      <c r="W29" s="79">
        <v>60.264069047278014</v>
      </c>
      <c r="X29" s="79">
        <v>328.78866893867013</v>
      </c>
      <c r="Y29" s="79">
        <v>6.1729125780480162E-2</v>
      </c>
      <c r="Z29" s="59">
        <f t="shared" si="5"/>
        <v>503.64353008585232</v>
      </c>
      <c r="AA29" s="79"/>
      <c r="AB29" s="79"/>
      <c r="AC29" s="79"/>
      <c r="AD29" s="79"/>
      <c r="AE29" s="79">
        <v>0.17489997880017816</v>
      </c>
      <c r="AF29" s="79"/>
      <c r="AG29" s="59">
        <f t="shared" si="6"/>
        <v>0.17489997880017816</v>
      </c>
      <c r="AH29" s="58">
        <f t="shared" si="0"/>
        <v>512.27470832008692</v>
      </c>
      <c r="AI29" s="2"/>
      <c r="AJ29" s="2"/>
    </row>
    <row r="30" spans="1:36" x14ac:dyDescent="0.25">
      <c r="A30" s="133"/>
      <c r="B30" s="169"/>
      <c r="C30" s="33" t="s">
        <v>29</v>
      </c>
      <c r="D30" s="79"/>
      <c r="E30" s="79"/>
      <c r="F30" s="79"/>
      <c r="G30" s="58">
        <f t="shared" si="1"/>
        <v>0</v>
      </c>
      <c r="H30" s="79"/>
      <c r="I30" s="59">
        <f t="shared" si="2"/>
        <v>0</v>
      </c>
      <c r="J30" s="79"/>
      <c r="K30" s="79"/>
      <c r="L30" s="79"/>
      <c r="M30" s="79"/>
      <c r="N30" s="79">
        <v>1.238667211530831</v>
      </c>
      <c r="O30" s="79"/>
      <c r="P30" s="59">
        <f t="shared" si="3"/>
        <v>1.238667211530831</v>
      </c>
      <c r="Q30" s="79">
        <v>1.3854472434648737E-2</v>
      </c>
      <c r="R30" s="79"/>
      <c r="S30" s="79"/>
      <c r="T30" s="59">
        <f t="shared" si="4"/>
        <v>1.3854472434648737E-2</v>
      </c>
      <c r="U30" s="79"/>
      <c r="V30" s="79"/>
      <c r="W30" s="79"/>
      <c r="X30" s="79"/>
      <c r="Y30" s="79">
        <v>1755.5298490587529</v>
      </c>
      <c r="Z30" s="59">
        <f t="shared" si="5"/>
        <v>1755.5298490587529</v>
      </c>
      <c r="AA30" s="79"/>
      <c r="AB30" s="79"/>
      <c r="AC30" s="79"/>
      <c r="AD30" s="79"/>
      <c r="AE30" s="79">
        <v>7.3703956167079392</v>
      </c>
      <c r="AF30" s="79">
        <v>6.5421848234956492</v>
      </c>
      <c r="AG30" s="59">
        <f t="shared" si="6"/>
        <v>13.912580440203588</v>
      </c>
      <c r="AH30" s="58">
        <f t="shared" si="0"/>
        <v>1770.6949511829218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11.33456061754795</v>
      </c>
      <c r="E31" s="92">
        <f t="shared" ref="E31:AH31" si="12">SUM(E26:E30)</f>
        <v>0</v>
      </c>
      <c r="F31" s="92">
        <f t="shared" si="12"/>
        <v>0.24738089439668628</v>
      </c>
      <c r="G31" s="92">
        <f t="shared" si="12"/>
        <v>11.581941511944638</v>
      </c>
      <c r="H31" s="92">
        <f t="shared" si="12"/>
        <v>0</v>
      </c>
      <c r="I31" s="92">
        <f t="shared" si="12"/>
        <v>11.581941511944638</v>
      </c>
      <c r="J31" s="92">
        <f t="shared" si="12"/>
        <v>0</v>
      </c>
      <c r="K31" s="92">
        <f t="shared" si="12"/>
        <v>0.21106700023865307</v>
      </c>
      <c r="L31" s="92">
        <f t="shared" si="12"/>
        <v>0</v>
      </c>
      <c r="M31" s="92">
        <f t="shared" si="12"/>
        <v>0</v>
      </c>
      <c r="N31" s="92">
        <f t="shared" si="12"/>
        <v>1.3857486725716701</v>
      </c>
      <c r="O31" s="92">
        <f t="shared" si="12"/>
        <v>22.876744239849863</v>
      </c>
      <c r="P31" s="92">
        <f t="shared" si="12"/>
        <v>24.473559912660185</v>
      </c>
      <c r="Q31" s="92">
        <f t="shared" si="12"/>
        <v>3.1494499931347106</v>
      </c>
      <c r="R31" s="92">
        <f t="shared" si="12"/>
        <v>0.6981102171997714</v>
      </c>
      <c r="S31" s="92">
        <f t="shared" si="12"/>
        <v>10.412617758499403</v>
      </c>
      <c r="T31" s="92">
        <f t="shared" si="12"/>
        <v>14.260177968833885</v>
      </c>
      <c r="U31" s="92">
        <f t="shared" si="12"/>
        <v>6574.1350382610408</v>
      </c>
      <c r="V31" s="92">
        <f t="shared" si="12"/>
        <v>199.11609378006739</v>
      </c>
      <c r="W31" s="92">
        <f t="shared" si="12"/>
        <v>734.32689223140881</v>
      </c>
      <c r="X31" s="92">
        <f t="shared" si="12"/>
        <v>364.64857280646658</v>
      </c>
      <c r="Y31" s="92">
        <f t="shared" si="12"/>
        <v>1755.5915781845333</v>
      </c>
      <c r="Z31" s="92">
        <f t="shared" si="12"/>
        <v>9627.8181752635173</v>
      </c>
      <c r="AA31" s="92">
        <f t="shared" si="12"/>
        <v>0</v>
      </c>
      <c r="AB31" s="92">
        <f t="shared" si="12"/>
        <v>0</v>
      </c>
      <c r="AC31" s="92">
        <f t="shared" si="12"/>
        <v>0.34841812736366401</v>
      </c>
      <c r="AD31" s="92">
        <f t="shared" si="12"/>
        <v>2.2381107204037649E-2</v>
      </c>
      <c r="AE31" s="92">
        <f t="shared" si="12"/>
        <v>8.7146492020423452</v>
      </c>
      <c r="AF31" s="92">
        <f t="shared" si="12"/>
        <v>6.7014836412798031</v>
      </c>
      <c r="AG31" s="92">
        <f t="shared" si="12"/>
        <v>15.786932077889848</v>
      </c>
      <c r="AH31" s="92">
        <f t="shared" si="12"/>
        <v>9693.920786734845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79">
        <v>8.0351053453508037</v>
      </c>
      <c r="E32" s="79"/>
      <c r="F32" s="79"/>
      <c r="G32" s="58">
        <f t="shared" si="1"/>
        <v>8.0351053453508037</v>
      </c>
      <c r="H32" s="79"/>
      <c r="I32" s="59">
        <f t="shared" si="2"/>
        <v>8.0351053453508037</v>
      </c>
      <c r="J32" s="79"/>
      <c r="K32" s="79"/>
      <c r="L32" s="79"/>
      <c r="M32" s="79"/>
      <c r="N32" s="79"/>
      <c r="O32" s="79">
        <v>0.45534217219458473</v>
      </c>
      <c r="P32" s="59">
        <f t="shared" si="3"/>
        <v>0.45534217219458473</v>
      </c>
      <c r="Q32" s="79"/>
      <c r="R32" s="79">
        <v>2.7363045209156001E-2</v>
      </c>
      <c r="S32" s="79"/>
      <c r="T32" s="59">
        <f t="shared" si="4"/>
        <v>2.7363045209156001E-2</v>
      </c>
      <c r="U32" s="79"/>
      <c r="V32" s="79"/>
      <c r="W32" s="79"/>
      <c r="X32" s="79"/>
      <c r="Y32" s="79">
        <v>1.9786564805731583</v>
      </c>
      <c r="Z32" s="59">
        <f t="shared" si="5"/>
        <v>1.9786564805731583</v>
      </c>
      <c r="AA32" s="79">
        <v>121.94621081296592</v>
      </c>
      <c r="AB32" s="79"/>
      <c r="AC32" s="79"/>
      <c r="AD32" s="79"/>
      <c r="AE32" s="79">
        <v>7.2084939825293493</v>
      </c>
      <c r="AF32" s="79">
        <v>30.955706045676671</v>
      </c>
      <c r="AG32" s="59">
        <f t="shared" si="6"/>
        <v>38.164200028206018</v>
      </c>
      <c r="AH32" s="58">
        <f t="shared" si="0"/>
        <v>170.60687788449962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79"/>
      <c r="E33" s="79"/>
      <c r="F33" s="79"/>
      <c r="G33" s="58">
        <f t="shared" si="1"/>
        <v>0</v>
      </c>
      <c r="H33" s="79"/>
      <c r="I33" s="59">
        <f t="shared" si="2"/>
        <v>0</v>
      </c>
      <c r="J33" s="79"/>
      <c r="K33" s="79"/>
      <c r="L33" s="79"/>
      <c r="M33" s="79"/>
      <c r="N33" s="79"/>
      <c r="O33" s="79"/>
      <c r="P33" s="59">
        <f t="shared" si="3"/>
        <v>0</v>
      </c>
      <c r="Q33" s="79"/>
      <c r="R33" s="79"/>
      <c r="S33" s="79"/>
      <c r="T33" s="59">
        <f t="shared" si="4"/>
        <v>0</v>
      </c>
      <c r="U33" s="79"/>
      <c r="V33" s="79"/>
      <c r="W33" s="79"/>
      <c r="X33" s="79"/>
      <c r="Y33" s="79"/>
      <c r="Z33" s="59">
        <f t="shared" si="5"/>
        <v>0</v>
      </c>
      <c r="AA33" s="79"/>
      <c r="AB33" s="79"/>
      <c r="AC33" s="79"/>
      <c r="AD33" s="79"/>
      <c r="AE33" s="79"/>
      <c r="AF33" s="79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79">
        <v>63.483675723089704</v>
      </c>
      <c r="E34" s="79"/>
      <c r="F34" s="79"/>
      <c r="G34" s="58">
        <f t="shared" si="1"/>
        <v>63.483675723089704</v>
      </c>
      <c r="H34" s="79"/>
      <c r="I34" s="59">
        <f t="shared" si="2"/>
        <v>63.483675723089704</v>
      </c>
      <c r="J34" s="79"/>
      <c r="K34" s="79"/>
      <c r="L34" s="79"/>
      <c r="M34" s="79"/>
      <c r="N34" s="79"/>
      <c r="O34" s="79">
        <v>1.6734666624665946E-2</v>
      </c>
      <c r="P34" s="59">
        <f t="shared" si="3"/>
        <v>1.6734666624665946E-2</v>
      </c>
      <c r="Q34" s="79"/>
      <c r="R34" s="79">
        <v>1.0234408903683618</v>
      </c>
      <c r="S34" s="79">
        <v>2.8193762712916675</v>
      </c>
      <c r="T34" s="59">
        <f t="shared" si="4"/>
        <v>3.8428171616600295</v>
      </c>
      <c r="U34" s="79"/>
      <c r="V34" s="79"/>
      <c r="W34" s="79"/>
      <c r="X34" s="79"/>
      <c r="Y34" s="79"/>
      <c r="Z34" s="59">
        <f t="shared" si="5"/>
        <v>0</v>
      </c>
      <c r="AA34" s="79">
        <v>0.33111171786042048</v>
      </c>
      <c r="AB34" s="79"/>
      <c r="AC34" s="79">
        <v>117.21998293785279</v>
      </c>
      <c r="AD34" s="79"/>
      <c r="AE34" s="79">
        <v>0.33045493122980824</v>
      </c>
      <c r="AF34" s="79">
        <v>8.6538866394244387</v>
      </c>
      <c r="AG34" s="59">
        <f t="shared" si="6"/>
        <v>126.20432450850704</v>
      </c>
      <c r="AH34" s="58">
        <f t="shared" si="0"/>
        <v>193.87866377774188</v>
      </c>
      <c r="AI34" s="2"/>
      <c r="AJ34" s="2"/>
    </row>
    <row r="35" spans="1:36" x14ac:dyDescent="0.25">
      <c r="A35" s="133"/>
      <c r="B35" s="172"/>
      <c r="C35" s="37" t="s">
        <v>34</v>
      </c>
      <c r="D35" s="79"/>
      <c r="E35" s="79"/>
      <c r="F35" s="79"/>
      <c r="G35" s="58">
        <f t="shared" si="1"/>
        <v>0</v>
      </c>
      <c r="H35" s="79"/>
      <c r="I35" s="59">
        <f t="shared" si="2"/>
        <v>0</v>
      </c>
      <c r="J35" s="79"/>
      <c r="K35" s="79"/>
      <c r="L35" s="79"/>
      <c r="M35" s="79">
        <v>4.9273119449814509E-2</v>
      </c>
      <c r="N35" s="79">
        <v>0.72338337581094991</v>
      </c>
      <c r="O35" s="79"/>
      <c r="P35" s="59">
        <f t="shared" si="3"/>
        <v>0.77265649526076441</v>
      </c>
      <c r="Q35" s="79">
        <v>1.2444027283113312E-2</v>
      </c>
      <c r="R35" s="79"/>
      <c r="S35" s="79"/>
      <c r="T35" s="59">
        <f t="shared" si="4"/>
        <v>1.2444027283113312E-2</v>
      </c>
      <c r="U35" s="79">
        <v>0.16865430411409804</v>
      </c>
      <c r="V35" s="79"/>
      <c r="W35" s="79"/>
      <c r="X35" s="79"/>
      <c r="Y35" s="79">
        <v>3.596888437700017</v>
      </c>
      <c r="Z35" s="59">
        <f t="shared" si="5"/>
        <v>3.765542741814115</v>
      </c>
      <c r="AA35" s="79"/>
      <c r="AB35" s="79"/>
      <c r="AC35" s="79"/>
      <c r="AD35" s="79">
        <v>87.914160657622602</v>
      </c>
      <c r="AE35" s="79">
        <v>0.43381273050883423</v>
      </c>
      <c r="AF35" s="79">
        <v>1.3316040372932834</v>
      </c>
      <c r="AG35" s="59">
        <f t="shared" si="6"/>
        <v>89.679577425424725</v>
      </c>
      <c r="AH35" s="58">
        <f t="shared" si="0"/>
        <v>94.230220689782712</v>
      </c>
      <c r="AI35" s="2"/>
      <c r="AJ35" s="2"/>
    </row>
    <row r="36" spans="1:36" x14ac:dyDescent="0.25">
      <c r="A36" s="133"/>
      <c r="B36" s="172"/>
      <c r="C36" s="37" t="s">
        <v>35</v>
      </c>
      <c r="D36" s="79">
        <v>26.100572433023828</v>
      </c>
      <c r="E36" s="79"/>
      <c r="F36" s="79">
        <v>0.19930156558559792</v>
      </c>
      <c r="G36" s="58">
        <f t="shared" si="1"/>
        <v>26.299873998609424</v>
      </c>
      <c r="H36" s="79">
        <v>0.20804842984624655</v>
      </c>
      <c r="I36" s="59">
        <f t="shared" si="2"/>
        <v>26.507922428455672</v>
      </c>
      <c r="J36" s="79"/>
      <c r="K36" s="79"/>
      <c r="L36" s="79"/>
      <c r="M36" s="79">
        <v>1.7484386036972138E-2</v>
      </c>
      <c r="N36" s="79">
        <v>3.9769358532970172</v>
      </c>
      <c r="O36" s="79">
        <v>1.0552023080352282</v>
      </c>
      <c r="P36" s="59">
        <f t="shared" si="3"/>
        <v>5.0496225473692178</v>
      </c>
      <c r="Q36" s="79">
        <v>0.59773594059305624</v>
      </c>
      <c r="R36" s="79">
        <v>9.1884570696487103E-2</v>
      </c>
      <c r="S36" s="79">
        <v>0.86058275786230032</v>
      </c>
      <c r="T36" s="59">
        <f t="shared" si="4"/>
        <v>1.5502032691518437</v>
      </c>
      <c r="U36" s="79">
        <v>1.5479261196761218</v>
      </c>
      <c r="V36" s="79"/>
      <c r="W36" s="79">
        <v>0.19505517656354202</v>
      </c>
      <c r="X36" s="79"/>
      <c r="Y36" s="79">
        <v>16.796743791334883</v>
      </c>
      <c r="Z36" s="59">
        <f t="shared" si="5"/>
        <v>18.539725087574546</v>
      </c>
      <c r="AA36" s="79">
        <v>4.0609497436404336</v>
      </c>
      <c r="AB36" s="79"/>
      <c r="AC36" s="79"/>
      <c r="AD36" s="79">
        <v>4.4578090534567369</v>
      </c>
      <c r="AE36" s="79">
        <v>5554.8459599905309</v>
      </c>
      <c r="AF36" s="79">
        <v>0.61040732779255069</v>
      </c>
      <c r="AG36" s="59">
        <f t="shared" si="6"/>
        <v>5559.9141763717807</v>
      </c>
      <c r="AH36" s="58">
        <f t="shared" si="0"/>
        <v>5615.6225994479728</v>
      </c>
      <c r="AI36" s="2"/>
      <c r="AJ36" s="2"/>
    </row>
    <row r="37" spans="1:36" x14ac:dyDescent="0.25">
      <c r="A37" s="133"/>
      <c r="B37" s="172"/>
      <c r="C37" s="37" t="s">
        <v>36</v>
      </c>
      <c r="D37" s="79">
        <v>0.15234051338641563</v>
      </c>
      <c r="E37" s="79"/>
      <c r="F37" s="79"/>
      <c r="G37" s="58">
        <f t="shared" si="1"/>
        <v>0.15234051338641563</v>
      </c>
      <c r="H37" s="79"/>
      <c r="I37" s="59">
        <f t="shared" si="2"/>
        <v>0.15234051338641563</v>
      </c>
      <c r="J37" s="79"/>
      <c r="K37" s="79"/>
      <c r="L37" s="79"/>
      <c r="M37" s="79"/>
      <c r="N37" s="79"/>
      <c r="O37" s="79">
        <v>4.3006006879536658E-2</v>
      </c>
      <c r="P37" s="59">
        <f t="shared" si="3"/>
        <v>4.3006006879536658E-2</v>
      </c>
      <c r="Q37" s="79">
        <v>0.81775021345446386</v>
      </c>
      <c r="R37" s="79"/>
      <c r="S37" s="79"/>
      <c r="T37" s="59">
        <f t="shared" si="4"/>
        <v>0.81775021345446386</v>
      </c>
      <c r="U37" s="79"/>
      <c r="V37" s="79"/>
      <c r="W37" s="79"/>
      <c r="X37" s="79"/>
      <c r="Y37" s="79"/>
      <c r="Z37" s="59">
        <f t="shared" si="5"/>
        <v>0</v>
      </c>
      <c r="AA37" s="79"/>
      <c r="AB37" s="79"/>
      <c r="AC37" s="79"/>
      <c r="AD37" s="79">
        <v>8.2179803814235906E-4</v>
      </c>
      <c r="AE37" s="79">
        <v>0.16018926778994111</v>
      </c>
      <c r="AF37" s="79">
        <v>1312.2310484888035</v>
      </c>
      <c r="AG37" s="59">
        <f t="shared" si="6"/>
        <v>1312.3920595546315</v>
      </c>
      <c r="AH37" s="58">
        <f t="shared" si="0"/>
        <v>1313.4051562883519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89.736588669499952</v>
      </c>
      <c r="E38" s="93">
        <f t="shared" ref="E38:P38" si="13">SUM(E34:E37)</f>
        <v>0</v>
      </c>
      <c r="F38" s="93">
        <f t="shared" si="13"/>
        <v>0.19930156558559792</v>
      </c>
      <c r="G38" s="93">
        <f t="shared" si="13"/>
        <v>89.935890235085552</v>
      </c>
      <c r="H38" s="93">
        <f t="shared" si="13"/>
        <v>0.20804842984624655</v>
      </c>
      <c r="I38" s="93">
        <f t="shared" si="13"/>
        <v>90.143938664931795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6.6757505486786647E-2</v>
      </c>
      <c r="N38" s="93">
        <f t="shared" si="13"/>
        <v>4.7003192291079667</v>
      </c>
      <c r="O38" s="93">
        <f t="shared" si="13"/>
        <v>1.1149429815394307</v>
      </c>
      <c r="P38" s="93">
        <f t="shared" si="13"/>
        <v>5.8820197161341854</v>
      </c>
      <c r="Q38" s="93">
        <f>SUM(Q34:Q37)</f>
        <v>1.4279301813306335</v>
      </c>
      <c r="R38" s="93">
        <f t="shared" ref="R38:AH38" si="14">SUM(R34:R37)</f>
        <v>1.1153254610648489</v>
      </c>
      <c r="S38" s="93">
        <f t="shared" si="14"/>
        <v>3.6799590291539679</v>
      </c>
      <c r="T38" s="93">
        <f t="shared" si="14"/>
        <v>6.2232146715494503</v>
      </c>
      <c r="U38" s="93">
        <f t="shared" si="14"/>
        <v>1.7165804237902198</v>
      </c>
      <c r="V38" s="93">
        <f t="shared" si="14"/>
        <v>0</v>
      </c>
      <c r="W38" s="93">
        <f t="shared" si="14"/>
        <v>0.19505517656354202</v>
      </c>
      <c r="X38" s="93">
        <f t="shared" si="14"/>
        <v>0</v>
      </c>
      <c r="Y38" s="93">
        <f t="shared" si="14"/>
        <v>20.3936322290349</v>
      </c>
      <c r="Z38" s="93">
        <f t="shared" si="14"/>
        <v>22.305267829388661</v>
      </c>
      <c r="AA38" s="93">
        <f t="shared" si="14"/>
        <v>4.3920614615008544</v>
      </c>
      <c r="AB38" s="93">
        <f t="shared" si="14"/>
        <v>0</v>
      </c>
      <c r="AC38" s="93">
        <f t="shared" si="14"/>
        <v>117.21998293785279</v>
      </c>
      <c r="AD38" s="93">
        <f t="shared" si="14"/>
        <v>92.372791509117491</v>
      </c>
      <c r="AE38" s="93">
        <f t="shared" si="14"/>
        <v>5555.7704169200597</v>
      </c>
      <c r="AF38" s="93">
        <f t="shared" si="14"/>
        <v>1322.8269464933137</v>
      </c>
      <c r="AG38" s="93">
        <f t="shared" si="14"/>
        <v>7088.1901378603443</v>
      </c>
      <c r="AH38" s="98">
        <f t="shared" si="14"/>
        <v>7217.1366402038493</v>
      </c>
      <c r="AI38" s="2"/>
      <c r="AJ38" s="2"/>
    </row>
    <row r="39" spans="1:36" x14ac:dyDescent="0.25">
      <c r="A39" s="133"/>
      <c r="B39" s="148" t="s">
        <v>37</v>
      </c>
      <c r="C39" s="149"/>
      <c r="D39" s="81">
        <v>51621.746293567558</v>
      </c>
      <c r="E39" s="81"/>
      <c r="F39" s="81">
        <v>2520.5121036584692</v>
      </c>
      <c r="G39" s="58">
        <f t="shared" si="1"/>
        <v>54142.258397226025</v>
      </c>
      <c r="H39" s="81">
        <v>36.330668726850867</v>
      </c>
      <c r="I39" s="59">
        <f t="shared" si="2"/>
        <v>54178.589065952874</v>
      </c>
      <c r="J39" s="81">
        <v>50.650412852290167</v>
      </c>
      <c r="K39" s="81">
        <v>17.92522393232484</v>
      </c>
      <c r="L39" s="81"/>
      <c r="M39" s="81">
        <v>2.1736632005015597</v>
      </c>
      <c r="N39" s="81">
        <v>19.359026853234127</v>
      </c>
      <c r="O39" s="81">
        <v>1084.7896427422043</v>
      </c>
      <c r="P39" s="59">
        <f t="shared" si="3"/>
        <v>1174.8979695805549</v>
      </c>
      <c r="Q39" s="81">
        <v>290.86318053725341</v>
      </c>
      <c r="R39" s="81">
        <v>13295.353619020156</v>
      </c>
      <c r="S39" s="81">
        <v>2475.537666612985</v>
      </c>
      <c r="T39" s="59">
        <f t="shared" si="4"/>
        <v>16061.754466170394</v>
      </c>
      <c r="U39" s="81">
        <v>6771.3046307890227</v>
      </c>
      <c r="V39" s="81">
        <v>199.11609378006739</v>
      </c>
      <c r="W39" s="81">
        <v>734.5799139725965</v>
      </c>
      <c r="X39" s="81">
        <v>364.67832838181351</v>
      </c>
      <c r="Y39" s="81">
        <v>1779.14185471924</v>
      </c>
      <c r="Z39" s="59">
        <f t="shared" si="5"/>
        <v>9848.8208216427411</v>
      </c>
      <c r="AA39" s="81">
        <v>148.90363411956662</v>
      </c>
      <c r="AB39" s="81"/>
      <c r="AC39" s="81">
        <v>117.6787532935554</v>
      </c>
      <c r="AD39" s="81">
        <v>92.846527528791199</v>
      </c>
      <c r="AE39" s="81">
        <v>5667.63889845836</v>
      </c>
      <c r="AF39" s="81">
        <v>1460.8698624350318</v>
      </c>
      <c r="AG39" s="59">
        <f t="shared" si="6"/>
        <v>7339.0340417157386</v>
      </c>
      <c r="AH39" s="58">
        <f t="shared" si="0"/>
        <v>88751.999999181862</v>
      </c>
      <c r="AI39" s="2"/>
      <c r="AJ39" s="2"/>
    </row>
    <row r="40" spans="1:36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2"/>
      <c r="AJ40" s="2"/>
    </row>
    <row r="41" spans="1:36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5" spans="1:36" s="3" customFormat="1" x14ac:dyDescent="0.25"/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FF00"/>
  </sheetPr>
  <dimension ref="A1:AJ44"/>
  <sheetViews>
    <sheetView showZeros="0" view="pageLayout" topLeftCell="S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5703125" style="1" customWidth="1"/>
    <col min="2" max="2" width="22.28515625" style="1" customWidth="1"/>
    <col min="3" max="3" width="29" style="1" customWidth="1"/>
    <col min="4" max="4" width="7" style="1" customWidth="1"/>
    <col min="5" max="5" width="6.85546875" style="1" customWidth="1"/>
    <col min="6" max="7" width="7" style="1" customWidth="1"/>
    <col min="8" max="8" width="6.7109375" style="1" customWidth="1"/>
    <col min="9" max="9" width="9.140625" style="1" customWidth="1"/>
    <col min="10" max="11" width="6.7109375" style="1" customWidth="1"/>
    <col min="12" max="12" width="6.42578125" style="1" customWidth="1"/>
    <col min="13" max="13" width="6.28515625" style="1" customWidth="1"/>
    <col min="14" max="15" width="6.42578125" style="1" customWidth="1"/>
    <col min="16" max="16" width="9.140625" style="1" customWidth="1"/>
    <col min="17" max="17" width="7" style="1" customWidth="1"/>
    <col min="18" max="18" width="6.85546875" style="1" customWidth="1"/>
    <col min="19" max="19" width="6.7109375" style="1" customWidth="1"/>
    <col min="20" max="20" width="8.85546875" style="1" customWidth="1"/>
    <col min="21" max="21" width="7.42578125" style="1" customWidth="1"/>
    <col min="22" max="22" width="7.140625" style="1" customWidth="1"/>
    <col min="23" max="23" width="7.28515625" style="1" customWidth="1"/>
    <col min="24" max="24" width="7.5703125" style="1" customWidth="1"/>
    <col min="25" max="25" width="7.28515625" style="1" customWidth="1"/>
    <col min="26" max="26" width="11.28515625" style="1" customWidth="1"/>
    <col min="27" max="27" width="10.28515625" style="1" customWidth="1"/>
    <col min="28" max="28" width="10.140625" style="1" customWidth="1"/>
    <col min="29" max="29" width="7" style="1" customWidth="1"/>
    <col min="30" max="30" width="7.28515625" style="1" customWidth="1"/>
    <col min="31" max="31" width="7.140625" style="1" customWidth="1"/>
    <col min="32" max="32" width="7" style="1" customWidth="1"/>
    <col min="33" max="33" width="11.710937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69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69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11.198768959333242</v>
      </c>
      <c r="E9" s="57"/>
      <c r="F9" s="57"/>
      <c r="G9" s="58">
        <f>SUM(D9:F9)</f>
        <v>11.198768959333242</v>
      </c>
      <c r="H9" s="57"/>
      <c r="I9" s="59">
        <f>SUM(G9:H9)</f>
        <v>11.198768959333242</v>
      </c>
      <c r="J9" s="57"/>
      <c r="K9" s="57"/>
      <c r="L9" s="57"/>
      <c r="M9" s="57"/>
      <c r="N9" s="57"/>
      <c r="O9" s="57"/>
      <c r="P9" s="59">
        <f>SUM(J9:O9)</f>
        <v>0</v>
      </c>
      <c r="Q9" s="57"/>
      <c r="R9" s="57"/>
      <c r="S9" s="57">
        <v>0.50733643344043511</v>
      </c>
      <c r="T9" s="59">
        <f>SUM(Q9:S9)</f>
        <v>0.50733643344043511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11.706105392773676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/>
      <c r="E11" s="57"/>
      <c r="F11" s="57">
        <v>0.5738596301817448</v>
      </c>
      <c r="G11" s="58">
        <f t="shared" si="1"/>
        <v>0.5738596301817448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7421.5986573514901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11.198768959333242</v>
      </c>
      <c r="E12" s="87">
        <f t="shared" ref="E12:AH12" si="7">SUM(E9:E11)</f>
        <v>0</v>
      </c>
      <c r="F12" s="87">
        <f t="shared" si="7"/>
        <v>0.5738596301817448</v>
      </c>
      <c r="G12" s="87">
        <f t="shared" si="7"/>
        <v>11.772628589514987</v>
      </c>
      <c r="H12" s="87">
        <f t="shared" si="7"/>
        <v>0</v>
      </c>
      <c r="I12" s="87">
        <f t="shared" si="7"/>
        <v>7432.7974263108235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0</v>
      </c>
      <c r="R12" s="87">
        <f t="shared" si="7"/>
        <v>0</v>
      </c>
      <c r="S12" s="87">
        <f t="shared" si="7"/>
        <v>0.50733643344043511</v>
      </c>
      <c r="T12" s="87">
        <f t="shared" si="7"/>
        <v>0.50733643344043511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7433.3047627442638</v>
      </c>
      <c r="AI12" s="2"/>
      <c r="AJ12" s="2"/>
    </row>
    <row r="13" spans="1:36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0.16062633906540902</v>
      </c>
      <c r="I13" s="59">
        <f t="shared" si="2"/>
        <v>0.16062633906540902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0.16062633906540902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11.198768959333242</v>
      </c>
      <c r="E14" s="87">
        <f t="shared" ref="E14:AH14" si="8">E12+E13</f>
        <v>0</v>
      </c>
      <c r="F14" s="87">
        <f t="shared" si="8"/>
        <v>0.5738596301817448</v>
      </c>
      <c r="G14" s="87">
        <f t="shared" si="8"/>
        <v>11.772628589514987</v>
      </c>
      <c r="H14" s="87">
        <f t="shared" si="8"/>
        <v>0.16062633906540902</v>
      </c>
      <c r="I14" s="87">
        <f t="shared" si="8"/>
        <v>7432.9580526498894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</v>
      </c>
      <c r="P14" s="87">
        <f t="shared" si="8"/>
        <v>0</v>
      </c>
      <c r="Q14" s="87">
        <f t="shared" si="8"/>
        <v>0</v>
      </c>
      <c r="R14" s="87">
        <f t="shared" si="8"/>
        <v>0</v>
      </c>
      <c r="S14" s="87">
        <f t="shared" si="8"/>
        <v>0.50733643344043511</v>
      </c>
      <c r="T14" s="87">
        <f t="shared" si="8"/>
        <v>0.50733643344043511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7433.4653890833297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  <c r="AJ19" s="2"/>
    </row>
    <row r="20" spans="1:36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0.24873267740514521</v>
      </c>
      <c r="P20" s="59">
        <f t="shared" si="3"/>
        <v>0.24873267740514521</v>
      </c>
      <c r="Q20" s="57"/>
      <c r="R20" s="57"/>
      <c r="S20" s="57">
        <v>0.36890189277102886</v>
      </c>
      <c r="T20" s="59">
        <f t="shared" si="4"/>
        <v>0.36890189277102886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>
        <v>2.8014198672862995E-2</v>
      </c>
      <c r="AG20" s="59">
        <f t="shared" si="6"/>
        <v>2.8014198672862995E-2</v>
      </c>
      <c r="AH20" s="58">
        <f t="shared" si="0"/>
        <v>0.6456487688490371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0.24873267740514521</v>
      </c>
      <c r="P21" s="88">
        <f t="shared" si="9"/>
        <v>0.24873267740514521</v>
      </c>
      <c r="Q21" s="88">
        <f t="shared" si="9"/>
        <v>0</v>
      </c>
      <c r="R21" s="88">
        <f t="shared" si="9"/>
        <v>0</v>
      </c>
      <c r="S21" s="88">
        <f t="shared" si="9"/>
        <v>0.36890189277102886</v>
      </c>
      <c r="T21" s="88">
        <f t="shared" si="9"/>
        <v>0.36890189277102886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2.8014198672862995E-2</v>
      </c>
      <c r="AG21" s="88">
        <f t="shared" si="10"/>
        <v>2.8014198672862995E-2</v>
      </c>
      <c r="AH21" s="88">
        <f t="shared" si="10"/>
        <v>0.6456487688490371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1.789085395335396E-2</v>
      </c>
      <c r="R22" s="57"/>
      <c r="S22" s="57"/>
      <c r="T22" s="59">
        <f t="shared" si="4"/>
        <v>1.789085395335396E-2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1.789085395335396E-2</v>
      </c>
      <c r="AI22" s="2"/>
      <c r="AJ22" s="2"/>
    </row>
    <row r="23" spans="1:36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1.3605064703052294</v>
      </c>
      <c r="S23" s="57"/>
      <c r="T23" s="59">
        <f t="shared" si="4"/>
        <v>1.3605064703052294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1.3605064703052294</v>
      </c>
      <c r="AI23" s="2"/>
      <c r="AJ23" s="2"/>
    </row>
    <row r="24" spans="1:36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88.053045348368954</v>
      </c>
      <c r="T24" s="59">
        <f t="shared" si="4"/>
        <v>88.053045348368954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88.053045348368954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1.789085395335396E-2</v>
      </c>
      <c r="R25" s="91">
        <f t="shared" si="11"/>
        <v>1.3605064703052294</v>
      </c>
      <c r="S25" s="91">
        <f t="shared" si="11"/>
        <v>88.053045348368954</v>
      </c>
      <c r="T25" s="91">
        <f t="shared" si="11"/>
        <v>89.43144267262754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89.43144267262754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>
        <v>1.4259953756900701</v>
      </c>
      <c r="V26" s="57"/>
      <c r="W26" s="57"/>
      <c r="X26" s="57"/>
      <c r="Y26" s="57"/>
      <c r="Z26" s="59">
        <f t="shared" si="5"/>
        <v>1.4259953756900701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1.4259953756900701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8.1809385495343605</v>
      </c>
      <c r="W27" s="57"/>
      <c r="X27" s="57"/>
      <c r="Y27" s="57"/>
      <c r="Z27" s="59">
        <f t="shared" si="5"/>
        <v>8.1809385495343605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8.1809385495343605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0.14037903916909328</v>
      </c>
      <c r="X28" s="57"/>
      <c r="Y28" s="57"/>
      <c r="Z28" s="59">
        <f t="shared" si="5"/>
        <v>0.14037903916909328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0.14037903916909328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>
        <v>7.6170895415991514E-3</v>
      </c>
      <c r="Y29" s="57"/>
      <c r="Z29" s="59">
        <f t="shared" si="5"/>
        <v>7.6170895415991514E-3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7.6170895415991514E-3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1.4259953756900701</v>
      </c>
      <c r="V31" s="92">
        <f t="shared" si="12"/>
        <v>8.1809385495343605</v>
      </c>
      <c r="W31" s="92">
        <f t="shared" si="12"/>
        <v>0.14037903916909328</v>
      </c>
      <c r="X31" s="92">
        <f t="shared" si="12"/>
        <v>7.6170895415991514E-3</v>
      </c>
      <c r="Y31" s="92">
        <f t="shared" si="12"/>
        <v>0</v>
      </c>
      <c r="Z31" s="92">
        <f t="shared" si="12"/>
        <v>9.7549300539351229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9.7549300539351229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  <c r="AJ34" s="2"/>
    </row>
    <row r="35" spans="1:36" x14ac:dyDescent="0.25">
      <c r="A35" s="133"/>
      <c r="B35" s="181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</row>
    <row r="36" spans="1:36" x14ac:dyDescent="0.25">
      <c r="A36" s="133"/>
      <c r="B36" s="181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0.17331449896477555</v>
      </c>
      <c r="AF36" s="57"/>
      <c r="AG36" s="59">
        <f t="shared" si="6"/>
        <v>0.17331449896477555</v>
      </c>
      <c r="AH36" s="58">
        <f t="shared" si="0"/>
        <v>0.17331449896477555</v>
      </c>
      <c r="AI36" s="2"/>
      <c r="AJ36" s="2"/>
    </row>
    <row r="37" spans="1:36" x14ac:dyDescent="0.25">
      <c r="A37" s="133"/>
      <c r="B37" s="181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1.5540725898817558</v>
      </c>
      <c r="AG37" s="59">
        <f t="shared" si="6"/>
        <v>1.5540725898817558</v>
      </c>
      <c r="AH37" s="58">
        <f t="shared" si="0"/>
        <v>1.5540725898817558</v>
      </c>
      <c r="AI37" s="2"/>
      <c r="AJ37" s="2"/>
    </row>
    <row r="38" spans="1:36" x14ac:dyDescent="0.25">
      <c r="A38" s="133"/>
      <c r="B38" s="182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0.17331449896477555</v>
      </c>
      <c r="AF38" s="93">
        <f t="shared" si="14"/>
        <v>1.5540725898817558</v>
      </c>
      <c r="AG38" s="93">
        <f t="shared" si="14"/>
        <v>1.7273870888465312</v>
      </c>
      <c r="AH38" s="98">
        <f t="shared" si="14"/>
        <v>1.7273870888465312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11.198768959333242</v>
      </c>
      <c r="E39" s="61"/>
      <c r="F39" s="61">
        <v>0.5738596301817448</v>
      </c>
      <c r="G39" s="58">
        <f t="shared" si="1"/>
        <v>11.772628589514987</v>
      </c>
      <c r="H39" s="61">
        <v>0.16062633906540902</v>
      </c>
      <c r="I39" s="59">
        <f t="shared" si="2"/>
        <v>11.933254928580396</v>
      </c>
      <c r="J39" s="61"/>
      <c r="K39" s="61"/>
      <c r="L39" s="61"/>
      <c r="M39" s="61"/>
      <c r="N39" s="61"/>
      <c r="O39" s="61">
        <v>0.24873267740514521</v>
      </c>
      <c r="P39" s="59">
        <f t="shared" si="3"/>
        <v>0.24873267740514521</v>
      </c>
      <c r="Q39" s="61">
        <v>1.789085395335396E-2</v>
      </c>
      <c r="R39" s="61">
        <v>1.3605064703052294</v>
      </c>
      <c r="S39" s="61">
        <v>88.929283674580418</v>
      </c>
      <c r="T39" s="59">
        <f t="shared" si="4"/>
        <v>90.307680998839004</v>
      </c>
      <c r="U39" s="61">
        <v>1.4259953756900701</v>
      </c>
      <c r="V39" s="61">
        <v>8.1809385495343605</v>
      </c>
      <c r="W39" s="61">
        <v>0.14037903916909328</v>
      </c>
      <c r="X39" s="61">
        <v>7.6170895415991514E-3</v>
      </c>
      <c r="Y39" s="61"/>
      <c r="Z39" s="59">
        <f t="shared" si="5"/>
        <v>9.7549300539351229</v>
      </c>
      <c r="AA39" s="61"/>
      <c r="AB39" s="61"/>
      <c r="AC39" s="61"/>
      <c r="AD39" s="61"/>
      <c r="AE39" s="61">
        <v>0.17331449896477555</v>
      </c>
      <c r="AF39" s="61">
        <v>1.5820867885546188</v>
      </c>
      <c r="AG39" s="59">
        <f t="shared" si="6"/>
        <v>1.7554012875193943</v>
      </c>
      <c r="AH39" s="58">
        <f t="shared" si="0"/>
        <v>113.99999994627906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6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6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FF00"/>
  </sheetPr>
  <dimension ref="A1:AI42"/>
  <sheetViews>
    <sheetView showZeros="0" view="pageLayout" topLeftCell="D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1.7109375" style="1" customWidth="1"/>
    <col min="3" max="3" width="28.7109375" style="1" customWidth="1"/>
    <col min="4" max="4" width="7" style="1" customWidth="1"/>
    <col min="5" max="5" width="6.42578125" style="1" customWidth="1"/>
    <col min="6" max="6" width="6.5703125" style="1" customWidth="1"/>
    <col min="7" max="7" width="6.28515625" style="1" customWidth="1"/>
    <col min="8" max="8" width="6.5703125" style="1" customWidth="1"/>
    <col min="9" max="9" width="9.28515625" style="1" customWidth="1"/>
    <col min="10" max="10" width="6.5703125" style="1" customWidth="1"/>
    <col min="11" max="11" width="6.140625" style="1" customWidth="1"/>
    <col min="12" max="13" width="6.42578125" style="1" customWidth="1"/>
    <col min="14" max="15" width="6.7109375" style="1" customWidth="1"/>
    <col min="16" max="16" width="9.140625" style="1" customWidth="1"/>
    <col min="17" max="17" width="6.5703125" style="1" customWidth="1"/>
    <col min="18" max="18" width="6.28515625" style="1" customWidth="1"/>
    <col min="19" max="19" width="6.140625" style="1" bestFit="1" customWidth="1"/>
    <col min="20" max="20" width="9.140625" style="1" customWidth="1"/>
    <col min="21" max="21" width="6.85546875" style="1" customWidth="1"/>
    <col min="22" max="22" width="6.28515625" style="1" customWidth="1"/>
    <col min="23" max="23" width="6.42578125" style="1" customWidth="1"/>
    <col min="24" max="24" width="6.140625" style="1" bestFit="1" customWidth="1"/>
    <col min="25" max="25" width="6.7109375" style="1" customWidth="1"/>
    <col min="26" max="26" width="11.5703125" style="1" customWidth="1"/>
    <col min="27" max="27" width="10.28515625" style="1" customWidth="1"/>
    <col min="28" max="28" width="10" style="1" customWidth="1"/>
    <col min="29" max="29" width="7.28515625" style="1" customWidth="1"/>
    <col min="30" max="31" width="7.140625" style="1" customWidth="1"/>
    <col min="32" max="32" width="7.85546875" style="1" customWidth="1"/>
    <col min="33" max="33" width="11.8554687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79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79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155.44249740358242</v>
      </c>
      <c r="E9" s="57"/>
      <c r="F9" s="57"/>
      <c r="G9" s="58">
        <f>SUM(D9:F9)</f>
        <v>155.44249740358242</v>
      </c>
      <c r="H9" s="57">
        <v>0.16142006698500061</v>
      </c>
      <c r="I9" s="59">
        <f>SUM(G9:H9)</f>
        <v>155.60391747056741</v>
      </c>
      <c r="J9" s="57"/>
      <c r="K9" s="57"/>
      <c r="L9" s="57"/>
      <c r="M9" s="57"/>
      <c r="N9" s="57"/>
      <c r="O9" s="57"/>
      <c r="P9" s="59">
        <f>SUM(J9:O9)</f>
        <v>0</v>
      </c>
      <c r="Q9" s="57"/>
      <c r="R9" s="57"/>
      <c r="S9" s="57">
        <v>0.14820124331796741</v>
      </c>
      <c r="T9" s="59">
        <f>SUM(Q9:S9)</f>
        <v>0.14820124331796741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>
        <v>0.13101026467118651</v>
      </c>
      <c r="AG9" s="59">
        <f>SUM(AC9:AF9)</f>
        <v>0.13101026467118651</v>
      </c>
      <c r="AH9" s="58">
        <f t="shared" ref="AH9:AH39" si="0">AG9+AB9+AA9+Z9+T9+P9+I9</f>
        <v>155.88312897855656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/>
      <c r="E11" s="57"/>
      <c r="F11" s="57">
        <v>14.170037953098031</v>
      </c>
      <c r="G11" s="58">
        <f t="shared" si="1"/>
        <v>14.170037953098031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>
        <v>0.32988451774745636</v>
      </c>
      <c r="T11" s="59">
        <f t="shared" si="4"/>
        <v>0.32988451774745636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7421.928541869238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155.44249740358242</v>
      </c>
      <c r="E12" s="87">
        <f t="shared" ref="E12:AH12" si="7">SUM(E9:E11)</f>
        <v>0</v>
      </c>
      <c r="F12" s="87">
        <f t="shared" si="7"/>
        <v>14.170037953098031</v>
      </c>
      <c r="G12" s="87">
        <f t="shared" si="7"/>
        <v>169.61253535668044</v>
      </c>
      <c r="H12" s="87">
        <f t="shared" si="7"/>
        <v>0.16142006698500061</v>
      </c>
      <c r="I12" s="87">
        <f t="shared" si="7"/>
        <v>7577.2025748220576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0</v>
      </c>
      <c r="R12" s="87">
        <f t="shared" si="7"/>
        <v>0</v>
      </c>
      <c r="S12" s="87">
        <f t="shared" si="7"/>
        <v>0.47808576106542378</v>
      </c>
      <c r="T12" s="87">
        <f t="shared" si="7"/>
        <v>0.47808576106542378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0.13101026467118651</v>
      </c>
      <c r="AG12" s="87">
        <f t="shared" si="7"/>
        <v>0.13101026467118651</v>
      </c>
      <c r="AH12" s="87">
        <f t="shared" si="7"/>
        <v>7577.8116708477946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111.50350399680069</v>
      </c>
      <c r="I13" s="59">
        <f t="shared" si="2"/>
        <v>111.50350399680069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>
        <v>0.70054732893631655</v>
      </c>
      <c r="T13" s="59">
        <f t="shared" si="4"/>
        <v>0.70054732893631655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112.204051325737</v>
      </c>
      <c r="AI13" s="2"/>
    </row>
    <row r="14" spans="1:35" x14ac:dyDescent="0.25">
      <c r="A14" s="133"/>
      <c r="B14" s="161"/>
      <c r="C14" s="28" t="s">
        <v>10</v>
      </c>
      <c r="D14" s="87">
        <f>D12+D13</f>
        <v>155.44249740358242</v>
      </c>
      <c r="E14" s="87">
        <f t="shared" ref="E14:AH14" si="8">E12+E13</f>
        <v>0</v>
      </c>
      <c r="F14" s="87">
        <f t="shared" si="8"/>
        <v>14.170037953098031</v>
      </c>
      <c r="G14" s="87">
        <f t="shared" si="8"/>
        <v>169.61253535668044</v>
      </c>
      <c r="H14" s="87">
        <f t="shared" si="8"/>
        <v>111.66492406378569</v>
      </c>
      <c r="I14" s="87">
        <f t="shared" si="8"/>
        <v>7688.7060788188583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</v>
      </c>
      <c r="P14" s="87">
        <f t="shared" si="8"/>
        <v>0</v>
      </c>
      <c r="Q14" s="87">
        <f t="shared" si="8"/>
        <v>0</v>
      </c>
      <c r="R14" s="87">
        <f t="shared" si="8"/>
        <v>0</v>
      </c>
      <c r="S14" s="87">
        <f t="shared" si="8"/>
        <v>1.1786330900017403</v>
      </c>
      <c r="T14" s="87">
        <f t="shared" si="8"/>
        <v>1.1786330900017403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0.13101026467118651</v>
      </c>
      <c r="AG14" s="87">
        <f t="shared" si="8"/>
        <v>0.13101026467118651</v>
      </c>
      <c r="AH14" s="87">
        <f t="shared" si="8"/>
        <v>7690.0157221735317</v>
      </c>
      <c r="AI14" s="2"/>
    </row>
    <row r="15" spans="1:35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</row>
    <row r="20" spans="1:35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/>
      <c r="P20" s="59">
        <f t="shared" si="3"/>
        <v>0</v>
      </c>
      <c r="Q20" s="57"/>
      <c r="R20" s="57"/>
      <c r="S20" s="57">
        <v>0.4630878400031711</v>
      </c>
      <c r="T20" s="59">
        <f t="shared" si="4"/>
        <v>0.4630878400031711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0.4630878400031711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0</v>
      </c>
      <c r="P21" s="88">
        <f t="shared" si="9"/>
        <v>0</v>
      </c>
      <c r="Q21" s="88">
        <f t="shared" si="9"/>
        <v>0</v>
      </c>
      <c r="R21" s="88">
        <f t="shared" si="9"/>
        <v>0</v>
      </c>
      <c r="S21" s="88">
        <f t="shared" si="9"/>
        <v>0.4630878400031711</v>
      </c>
      <c r="T21" s="88">
        <f t="shared" si="9"/>
        <v>0.4630878400031711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0.4630878400031711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0.87050102251936856</v>
      </c>
      <c r="R22" s="57"/>
      <c r="S22" s="57"/>
      <c r="T22" s="59">
        <f t="shared" si="4"/>
        <v>0.87050102251936856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0.87050102251936856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1.6330658896186288</v>
      </c>
      <c r="S23" s="57"/>
      <c r="T23" s="59">
        <f t="shared" si="4"/>
        <v>1.6330658896186288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1.6330658896186288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>
        <v>0.1217239552249415</v>
      </c>
      <c r="I24" s="59">
        <f t="shared" si="2"/>
        <v>0.1217239552249415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30.891463561252039</v>
      </c>
      <c r="T24" s="59">
        <f t="shared" si="4"/>
        <v>30.891463561252039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31.013187516476979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0.1217239552249415</v>
      </c>
      <c r="I25" s="91">
        <f t="shared" si="11"/>
        <v>0.1217239552249415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0.87050102251936856</v>
      </c>
      <c r="R25" s="91">
        <f t="shared" si="11"/>
        <v>1.6330658896186288</v>
      </c>
      <c r="S25" s="91">
        <f t="shared" si="11"/>
        <v>30.891463561252039</v>
      </c>
      <c r="T25" s="91">
        <f t="shared" si="11"/>
        <v>33.395030473390037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33.516754428614973</v>
      </c>
      <c r="AI25" s="2"/>
    </row>
    <row r="26" spans="1:35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>
        <v>146.90170845800822</v>
      </c>
      <c r="V26" s="57"/>
      <c r="W26" s="57"/>
      <c r="X26" s="57"/>
      <c r="Y26" s="57"/>
      <c r="Z26" s="59">
        <f t="shared" si="5"/>
        <v>146.90170845800822</v>
      </c>
      <c r="AA26" s="57"/>
      <c r="AB26" s="57"/>
      <c r="AC26" s="57"/>
      <c r="AD26" s="57"/>
      <c r="AE26" s="57"/>
      <c r="AF26" s="57">
        <v>1.0860260933354651E-2</v>
      </c>
      <c r="AG26" s="59">
        <f t="shared" si="6"/>
        <v>1.0860260933354651E-2</v>
      </c>
      <c r="AH26" s="58">
        <f t="shared" si="0"/>
        <v>146.91256871894157</v>
      </c>
      <c r="AI26" s="2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6.4371935457755978</v>
      </c>
      <c r="W27" s="57"/>
      <c r="X27" s="57"/>
      <c r="Y27" s="57"/>
      <c r="Z27" s="59">
        <f t="shared" si="5"/>
        <v>6.4371935457755978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6.4371935457755978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0.15908266864469239</v>
      </c>
      <c r="X28" s="57"/>
      <c r="Y28" s="57"/>
      <c r="Z28" s="59">
        <f t="shared" si="5"/>
        <v>0.15908266864469239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0.15908266864469239</v>
      </c>
      <c r="AI28" s="2"/>
    </row>
    <row r="29" spans="1:35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>
        <v>0.59368321300114402</v>
      </c>
      <c r="Y29" s="57"/>
      <c r="Z29" s="59">
        <f t="shared" si="5"/>
        <v>0.59368321300114402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0.59368321300114402</v>
      </c>
      <c r="AI29" s="2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146.90170845800822</v>
      </c>
      <c r="V31" s="92">
        <f t="shared" si="12"/>
        <v>6.4371935457755978</v>
      </c>
      <c r="W31" s="92">
        <f t="shared" si="12"/>
        <v>0.15908266864469239</v>
      </c>
      <c r="X31" s="92">
        <f t="shared" si="12"/>
        <v>0.59368321300114402</v>
      </c>
      <c r="Y31" s="92">
        <f t="shared" si="12"/>
        <v>0</v>
      </c>
      <c r="Z31" s="92">
        <f t="shared" si="12"/>
        <v>154.09166788542964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1.0860260933354651E-2</v>
      </c>
      <c r="AG31" s="92">
        <f t="shared" si="12"/>
        <v>1.0860260933354651E-2</v>
      </c>
      <c r="AH31" s="92">
        <f t="shared" si="12"/>
        <v>154.102528146363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8.2220529346762916</v>
      </c>
      <c r="AF36" s="57"/>
      <c r="AG36" s="59">
        <f t="shared" si="6"/>
        <v>8.2220529346762916</v>
      </c>
      <c r="AH36" s="58">
        <f t="shared" si="0"/>
        <v>8.2220529346762916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12.108473835597994</v>
      </c>
      <c r="AG37" s="59">
        <f t="shared" si="6"/>
        <v>12.108473835597994</v>
      </c>
      <c r="AH37" s="58">
        <f t="shared" si="0"/>
        <v>12.108473835597994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8.2220529346762916</v>
      </c>
      <c r="AF38" s="93">
        <f t="shared" si="14"/>
        <v>12.108473835597994</v>
      </c>
      <c r="AG38" s="93">
        <f t="shared" si="14"/>
        <v>20.330526770274286</v>
      </c>
      <c r="AH38" s="98">
        <f t="shared" si="14"/>
        <v>20.330526770274286</v>
      </c>
      <c r="AI38" s="2"/>
    </row>
    <row r="39" spans="1:35" x14ac:dyDescent="0.25">
      <c r="A39" s="133"/>
      <c r="B39" s="148" t="s">
        <v>37</v>
      </c>
      <c r="C39" s="149"/>
      <c r="D39" s="61">
        <v>155.44249740358242</v>
      </c>
      <c r="E39" s="61"/>
      <c r="F39" s="61">
        <v>14.170037953098031</v>
      </c>
      <c r="G39" s="58">
        <f t="shared" si="1"/>
        <v>169.61253535668044</v>
      </c>
      <c r="H39" s="61">
        <v>111.78664801901063</v>
      </c>
      <c r="I39" s="59">
        <f t="shared" si="2"/>
        <v>281.39918337569105</v>
      </c>
      <c r="J39" s="61"/>
      <c r="K39" s="61"/>
      <c r="L39" s="61"/>
      <c r="M39" s="61"/>
      <c r="N39" s="61"/>
      <c r="O39" s="61"/>
      <c r="P39" s="59">
        <f t="shared" si="3"/>
        <v>0</v>
      </c>
      <c r="Q39" s="61">
        <v>0.87050102251936856</v>
      </c>
      <c r="R39" s="61">
        <v>1.6330658896186288</v>
      </c>
      <c r="S39" s="61">
        <v>32.533184491256947</v>
      </c>
      <c r="T39" s="59">
        <f t="shared" si="4"/>
        <v>35.036751403394945</v>
      </c>
      <c r="U39" s="61">
        <v>146.90170845800822</v>
      </c>
      <c r="V39" s="61">
        <v>6.4371935457755978</v>
      </c>
      <c r="W39" s="61">
        <v>0.15908266864469239</v>
      </c>
      <c r="X39" s="61">
        <v>0.59368321300114402</v>
      </c>
      <c r="Y39" s="61"/>
      <c r="Z39" s="59">
        <f t="shared" si="5"/>
        <v>154.09166788542964</v>
      </c>
      <c r="AA39" s="61"/>
      <c r="AB39" s="61"/>
      <c r="AC39" s="61"/>
      <c r="AD39" s="61"/>
      <c r="AE39" s="61">
        <v>8.2220529346762916</v>
      </c>
      <c r="AF39" s="61">
        <v>12.250344361202535</v>
      </c>
      <c r="AG39" s="59">
        <f t="shared" si="6"/>
        <v>20.472397295878828</v>
      </c>
      <c r="AH39" s="58">
        <f t="shared" si="0"/>
        <v>490.99999996039446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FF00"/>
  </sheetPr>
  <dimension ref="A1:AK46"/>
  <sheetViews>
    <sheetView showZeros="0" view="pageLayout" topLeftCell="T1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.5703125" style="1" customWidth="1"/>
    <col min="2" max="2" width="22.5703125" style="1" customWidth="1"/>
    <col min="3" max="3" width="28.7109375" style="1" customWidth="1"/>
    <col min="4" max="5" width="6.28515625" style="1" customWidth="1"/>
    <col min="6" max="6" width="6.140625" style="1" customWidth="1"/>
    <col min="7" max="7" width="6.140625" style="1" bestFit="1" customWidth="1"/>
    <col min="8" max="8" width="6.28515625" style="1" customWidth="1"/>
    <col min="9" max="9" width="8.85546875" style="1" customWidth="1"/>
    <col min="10" max="10" width="6.7109375" style="1" customWidth="1"/>
    <col min="11" max="11" width="6.5703125" style="1" customWidth="1"/>
    <col min="12" max="12" width="6.7109375" style="1" customWidth="1"/>
    <col min="13" max="13" width="6.85546875" style="1" customWidth="1"/>
    <col min="14" max="15" width="6.7109375" style="1" customWidth="1"/>
    <col min="16" max="16" width="8.7109375" style="1" customWidth="1"/>
    <col min="17" max="17" width="6.7109375" style="1" customWidth="1"/>
    <col min="18" max="18" width="6.28515625" style="1" customWidth="1"/>
    <col min="19" max="19" width="6.5703125" style="1" customWidth="1"/>
    <col min="20" max="20" width="9.28515625" style="1" customWidth="1"/>
    <col min="21" max="21" width="6.85546875" style="1" customWidth="1"/>
    <col min="22" max="22" width="7" style="1" customWidth="1"/>
    <col min="23" max="23" width="6.5703125" style="1" customWidth="1"/>
    <col min="24" max="24" width="6.140625" style="1" customWidth="1"/>
    <col min="25" max="25" width="6.85546875" style="1" customWidth="1"/>
    <col min="26" max="26" width="11.140625" style="1" customWidth="1"/>
    <col min="27" max="27" width="10.7109375" style="1" customWidth="1"/>
    <col min="28" max="28" width="10.28515625" style="1" customWidth="1"/>
    <col min="29" max="31" width="7.28515625" style="1" customWidth="1"/>
    <col min="32" max="32" width="7.5703125" style="1" customWidth="1"/>
    <col min="33" max="33" width="11.5703125" style="1" customWidth="1"/>
    <col min="34" max="34" width="12" style="1" customWidth="1"/>
    <col min="35" max="16384" width="9.140625" style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7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7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7" ht="15" customHeight="1" x14ac:dyDescent="0.25">
      <c r="A4" s="153" t="s">
        <v>0</v>
      </c>
      <c r="B4" s="153"/>
      <c r="C4" s="153"/>
      <c r="D4" s="116" t="s">
        <v>72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72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7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7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7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7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7" ht="16.5" customHeight="1" x14ac:dyDescent="0.25">
      <c r="A9" s="133" t="s">
        <v>2</v>
      </c>
      <c r="B9" s="159" t="s">
        <v>3</v>
      </c>
      <c r="C9" s="26" t="s">
        <v>11</v>
      </c>
      <c r="D9" s="57">
        <v>26.622796736336234</v>
      </c>
      <c r="E9" s="57"/>
      <c r="F9" s="57"/>
      <c r="G9" s="58">
        <f>SUM(D9:F9)</f>
        <v>26.622796736336234</v>
      </c>
      <c r="H9" s="57"/>
      <c r="I9" s="59">
        <f>SUM(G9:H9)</f>
        <v>26.622796736336234</v>
      </c>
      <c r="J9" s="57"/>
      <c r="K9" s="57"/>
      <c r="L9" s="57"/>
      <c r="M9" s="57"/>
      <c r="N9" s="57"/>
      <c r="O9" s="57"/>
      <c r="P9" s="59">
        <f>SUM(J9:O9)</f>
        <v>0</v>
      </c>
      <c r="Q9" s="57"/>
      <c r="R9" s="57"/>
      <c r="S9" s="57"/>
      <c r="T9" s="59">
        <f>SUM(Q9:S9)</f>
        <v>0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26.622796736336234</v>
      </c>
      <c r="AI9" s="2"/>
      <c r="AJ9" s="2"/>
      <c r="AK9" s="2"/>
    </row>
    <row r="10" spans="1:37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  <c r="AK10" s="2"/>
    </row>
    <row r="11" spans="1:37" x14ac:dyDescent="0.25">
      <c r="A11" s="133"/>
      <c r="B11" s="160"/>
      <c r="C11" s="26" t="s">
        <v>13</v>
      </c>
      <c r="D11" s="57"/>
      <c r="E11" s="57"/>
      <c r="F11" s="57"/>
      <c r="G11" s="58">
        <f t="shared" si="1"/>
        <v>0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7421.5986573514901</v>
      </c>
      <c r="AI11" s="2"/>
      <c r="AJ11" s="2"/>
      <c r="AK11" s="2"/>
    </row>
    <row r="12" spans="1:37" ht="15" customHeight="1" x14ac:dyDescent="0.25">
      <c r="A12" s="133"/>
      <c r="B12" s="160"/>
      <c r="C12" s="27" t="s">
        <v>75</v>
      </c>
      <c r="D12" s="87">
        <f>SUM(D9:D11)</f>
        <v>26.622796736336234</v>
      </c>
      <c r="E12" s="87">
        <f t="shared" ref="E12:AH12" si="7">SUM(E9:E11)</f>
        <v>0</v>
      </c>
      <c r="F12" s="87">
        <f t="shared" si="7"/>
        <v>0</v>
      </c>
      <c r="G12" s="87">
        <f t="shared" si="7"/>
        <v>26.622796736336234</v>
      </c>
      <c r="H12" s="87">
        <f t="shared" si="7"/>
        <v>0</v>
      </c>
      <c r="I12" s="87">
        <f t="shared" si="7"/>
        <v>7448.2214540878267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0</v>
      </c>
      <c r="R12" s="87">
        <f t="shared" si="7"/>
        <v>0</v>
      </c>
      <c r="S12" s="87">
        <f t="shared" si="7"/>
        <v>0</v>
      </c>
      <c r="T12" s="87">
        <f t="shared" si="7"/>
        <v>0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7448.2214540878267</v>
      </c>
      <c r="AI12" s="2"/>
      <c r="AJ12" s="2"/>
      <c r="AK12" s="2"/>
    </row>
    <row r="13" spans="1:37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/>
      <c r="I13" s="59">
        <f t="shared" si="2"/>
        <v>0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0</v>
      </c>
      <c r="AI13" s="2"/>
      <c r="AJ13" s="2"/>
      <c r="AK13" s="2"/>
    </row>
    <row r="14" spans="1:37" x14ac:dyDescent="0.25">
      <c r="A14" s="133"/>
      <c r="B14" s="161"/>
      <c r="C14" s="28" t="s">
        <v>10</v>
      </c>
      <c r="D14" s="87">
        <f>D12+D13</f>
        <v>26.622796736336234</v>
      </c>
      <c r="E14" s="87">
        <f t="shared" ref="E14:AH14" si="8">E12+E13</f>
        <v>0</v>
      </c>
      <c r="F14" s="87">
        <f t="shared" si="8"/>
        <v>0</v>
      </c>
      <c r="G14" s="87">
        <f t="shared" si="8"/>
        <v>26.622796736336234</v>
      </c>
      <c r="H14" s="87">
        <f t="shared" si="8"/>
        <v>0</v>
      </c>
      <c r="I14" s="87">
        <f t="shared" si="8"/>
        <v>7448.2214540878267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</v>
      </c>
      <c r="P14" s="87">
        <f t="shared" si="8"/>
        <v>0</v>
      </c>
      <c r="Q14" s="87">
        <f t="shared" si="8"/>
        <v>0</v>
      </c>
      <c r="R14" s="87">
        <f t="shared" si="8"/>
        <v>0</v>
      </c>
      <c r="S14" s="87">
        <f t="shared" si="8"/>
        <v>0</v>
      </c>
      <c r="T14" s="87">
        <f t="shared" si="8"/>
        <v>0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7448.2214540878267</v>
      </c>
      <c r="AI14" s="2"/>
      <c r="AJ14" s="2"/>
      <c r="AK14" s="2"/>
    </row>
    <row r="15" spans="1:37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  <c r="AK15" s="2"/>
    </row>
    <row r="16" spans="1:37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  <c r="AJ16" s="2"/>
      <c r="AK16" s="2"/>
    </row>
    <row r="17" spans="1:37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  <c r="AK17" s="2"/>
    </row>
    <row r="18" spans="1:37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  <c r="AJ18" s="2"/>
      <c r="AK18" s="2"/>
    </row>
    <row r="19" spans="1:37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/>
      <c r="O19" s="57"/>
      <c r="P19" s="59">
        <f t="shared" si="3"/>
        <v>0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</v>
      </c>
      <c r="AI19" s="2"/>
      <c r="AJ19" s="2"/>
      <c r="AK19" s="2"/>
    </row>
    <row r="20" spans="1:37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/>
      <c r="P20" s="59">
        <f t="shared" si="3"/>
        <v>0</v>
      </c>
      <c r="Q20" s="57"/>
      <c r="R20" s="57"/>
      <c r="S20" s="57"/>
      <c r="T20" s="59">
        <f t="shared" si="4"/>
        <v>0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0</v>
      </c>
      <c r="AI20" s="2"/>
      <c r="AJ20" s="2"/>
      <c r="AK20" s="2"/>
    </row>
    <row r="21" spans="1:37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</v>
      </c>
      <c r="O21" s="88">
        <f t="shared" si="9"/>
        <v>0</v>
      </c>
      <c r="P21" s="88">
        <f t="shared" si="9"/>
        <v>0</v>
      </c>
      <c r="Q21" s="88">
        <f t="shared" si="9"/>
        <v>0</v>
      </c>
      <c r="R21" s="88">
        <f t="shared" si="9"/>
        <v>0</v>
      </c>
      <c r="S21" s="88">
        <f t="shared" si="9"/>
        <v>0</v>
      </c>
      <c r="T21" s="88">
        <f t="shared" si="9"/>
        <v>0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0</v>
      </c>
      <c r="AI21" s="2"/>
      <c r="AJ21" s="2"/>
      <c r="AK21" s="2"/>
    </row>
    <row r="22" spans="1:37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/>
      <c r="R22" s="57"/>
      <c r="S22" s="57"/>
      <c r="T22" s="59">
        <f t="shared" si="4"/>
        <v>0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</v>
      </c>
      <c r="AI22" s="2"/>
      <c r="AJ22" s="2"/>
      <c r="AK22" s="2"/>
    </row>
    <row r="23" spans="1:37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2.8720376277126706E-2</v>
      </c>
      <c r="S23" s="57"/>
      <c r="T23" s="59">
        <f t="shared" si="4"/>
        <v>2.8720376277126706E-2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2.8720376277126706E-2</v>
      </c>
      <c r="AI23" s="2"/>
      <c r="AJ23" s="2"/>
      <c r="AK23" s="2"/>
    </row>
    <row r="24" spans="1:37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5.3317991120208159</v>
      </c>
      <c r="T24" s="59">
        <f t="shared" si="4"/>
        <v>5.3317991120208159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5.3317991120208159</v>
      </c>
      <c r="AI24" s="2"/>
      <c r="AJ24" s="2"/>
      <c r="AK24" s="2"/>
    </row>
    <row r="25" spans="1:37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0</v>
      </c>
      <c r="R25" s="91">
        <f t="shared" si="11"/>
        <v>2.8720376277126706E-2</v>
      </c>
      <c r="S25" s="91">
        <f t="shared" si="11"/>
        <v>5.3317991120208159</v>
      </c>
      <c r="T25" s="91">
        <f t="shared" si="11"/>
        <v>5.3605194882979426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5.3605194882979426</v>
      </c>
      <c r="AI25" s="2"/>
      <c r="AJ25" s="2"/>
      <c r="AK25" s="2"/>
    </row>
    <row r="26" spans="1:37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/>
      <c r="V26" s="57"/>
      <c r="W26" s="57"/>
      <c r="X26" s="57"/>
      <c r="Y26" s="57"/>
      <c r="Z26" s="59">
        <f t="shared" si="5"/>
        <v>0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0</v>
      </c>
      <c r="AI26" s="2"/>
      <c r="AJ26" s="2"/>
      <c r="AK26" s="2"/>
    </row>
    <row r="27" spans="1:37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  <c r="AI27" s="2"/>
      <c r="AJ27" s="2"/>
      <c r="AK27" s="2"/>
    </row>
    <row r="28" spans="1:37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/>
      <c r="X28" s="57"/>
      <c r="Y28" s="57"/>
      <c r="Z28" s="59">
        <f t="shared" si="5"/>
        <v>0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</v>
      </c>
      <c r="AI28" s="2"/>
      <c r="AJ28" s="2"/>
      <c r="AK28" s="2"/>
    </row>
    <row r="29" spans="1:37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/>
      <c r="Y29" s="57"/>
      <c r="Z29" s="59">
        <f t="shared" si="5"/>
        <v>0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</v>
      </c>
      <c r="AI29" s="2"/>
      <c r="AJ29" s="2"/>
      <c r="AK29" s="2"/>
    </row>
    <row r="30" spans="1:37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  <c r="AJ30" s="2"/>
      <c r="AK30" s="2"/>
    </row>
    <row r="31" spans="1:37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0</v>
      </c>
      <c r="V31" s="92">
        <f t="shared" si="12"/>
        <v>0</v>
      </c>
      <c r="W31" s="92">
        <f t="shared" si="12"/>
        <v>0</v>
      </c>
      <c r="X31" s="92">
        <f t="shared" si="12"/>
        <v>0</v>
      </c>
      <c r="Y31" s="92">
        <f t="shared" si="12"/>
        <v>0</v>
      </c>
      <c r="Z31" s="92">
        <f t="shared" si="12"/>
        <v>0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0</v>
      </c>
      <c r="AI31" s="2"/>
      <c r="AJ31" s="2"/>
      <c r="AK31" s="2"/>
    </row>
    <row r="32" spans="1:37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  <c r="AK32" s="2"/>
    </row>
    <row r="33" spans="1:37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  <c r="AK33" s="2"/>
    </row>
    <row r="34" spans="1:37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/>
      <c r="AD34" s="57"/>
      <c r="AE34" s="57"/>
      <c r="AF34" s="57"/>
      <c r="AG34" s="59">
        <f t="shared" si="6"/>
        <v>0</v>
      </c>
      <c r="AH34" s="58">
        <f t="shared" si="0"/>
        <v>0</v>
      </c>
      <c r="AI34" s="2"/>
      <c r="AJ34" s="2"/>
      <c r="AK34" s="2"/>
    </row>
    <row r="35" spans="1:37" x14ac:dyDescent="0.25">
      <c r="A35" s="133"/>
      <c r="B35" s="181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>
        <v>0</v>
      </c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  <c r="AK35" s="2"/>
    </row>
    <row r="36" spans="1:37" x14ac:dyDescent="0.25">
      <c r="A36" s="133"/>
      <c r="B36" s="181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/>
      <c r="AF36" s="57"/>
      <c r="AG36" s="59">
        <f t="shared" si="6"/>
        <v>0</v>
      </c>
      <c r="AH36" s="58">
        <f t="shared" si="0"/>
        <v>0</v>
      </c>
      <c r="AI36" s="2"/>
      <c r="AJ36" s="2"/>
      <c r="AK36" s="2"/>
    </row>
    <row r="37" spans="1:37" x14ac:dyDescent="0.25">
      <c r="A37" s="133"/>
      <c r="B37" s="181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1.6684217914120125E-2</v>
      </c>
      <c r="AG37" s="59">
        <f t="shared" si="6"/>
        <v>1.6684217914120125E-2</v>
      </c>
      <c r="AH37" s="58">
        <f t="shared" si="0"/>
        <v>1.6684217914120125E-2</v>
      </c>
      <c r="AI37" s="2"/>
      <c r="AJ37" s="2"/>
      <c r="AK37" s="2"/>
    </row>
    <row r="38" spans="1:37" x14ac:dyDescent="0.25">
      <c r="A38" s="133"/>
      <c r="B38" s="182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</v>
      </c>
      <c r="AD38" s="93">
        <f t="shared" si="14"/>
        <v>0</v>
      </c>
      <c r="AE38" s="93">
        <f t="shared" si="14"/>
        <v>0</v>
      </c>
      <c r="AF38" s="93">
        <f t="shared" si="14"/>
        <v>1.6684217914120125E-2</v>
      </c>
      <c r="AG38" s="93">
        <f t="shared" si="14"/>
        <v>1.6684217914120125E-2</v>
      </c>
      <c r="AH38" s="98">
        <f t="shared" si="14"/>
        <v>1.6684217914120125E-2</v>
      </c>
      <c r="AI38" s="2"/>
      <c r="AJ38" s="2"/>
      <c r="AK38" s="2"/>
    </row>
    <row r="39" spans="1:37" x14ac:dyDescent="0.25">
      <c r="A39" s="133"/>
      <c r="B39" s="148" t="s">
        <v>37</v>
      </c>
      <c r="C39" s="149"/>
      <c r="D39" s="61">
        <v>26.622796736336234</v>
      </c>
      <c r="E39" s="61"/>
      <c r="F39" s="61"/>
      <c r="G39" s="58">
        <f t="shared" si="1"/>
        <v>26.622796736336234</v>
      </c>
      <c r="H39" s="61"/>
      <c r="I39" s="59">
        <f t="shared" si="2"/>
        <v>26.622796736336234</v>
      </c>
      <c r="J39" s="61"/>
      <c r="K39" s="61"/>
      <c r="L39" s="61"/>
      <c r="M39" s="61"/>
      <c r="N39" s="61"/>
      <c r="O39" s="61"/>
      <c r="P39" s="59">
        <f t="shared" si="3"/>
        <v>0</v>
      </c>
      <c r="Q39" s="61"/>
      <c r="R39" s="61">
        <v>2.8720376277126706E-2</v>
      </c>
      <c r="S39" s="61">
        <v>5.3317991120208159</v>
      </c>
      <c r="T39" s="59">
        <f t="shared" si="4"/>
        <v>5.3605194882979426</v>
      </c>
      <c r="U39" s="61"/>
      <c r="V39" s="61"/>
      <c r="W39" s="61"/>
      <c r="X39" s="61"/>
      <c r="Y39" s="61"/>
      <c r="Z39" s="59">
        <f t="shared" si="5"/>
        <v>0</v>
      </c>
      <c r="AA39" s="61"/>
      <c r="AB39" s="61"/>
      <c r="AC39" s="61"/>
      <c r="AD39" s="61">
        <v>0</v>
      </c>
      <c r="AE39" s="61"/>
      <c r="AF39" s="61">
        <v>1.6684217914120125E-2</v>
      </c>
      <c r="AG39" s="59">
        <f t="shared" si="6"/>
        <v>1.6684217914120125E-2</v>
      </c>
      <c r="AH39" s="58">
        <f t="shared" si="0"/>
        <v>32.000000442548298</v>
      </c>
      <c r="AI39" s="2"/>
      <c r="AJ39" s="2"/>
      <c r="AK39" s="2"/>
    </row>
    <row r="40" spans="1:37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  <c r="AK40" s="2"/>
    </row>
    <row r="41" spans="1:37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7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7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7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7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7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FF00"/>
  </sheetPr>
  <dimension ref="A1:AI44"/>
  <sheetViews>
    <sheetView showZeros="0" view="pageLayout" topLeftCell="D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2.140625" style="1" customWidth="1"/>
    <col min="3" max="3" width="29" style="1" customWidth="1"/>
    <col min="4" max="4" width="6.5703125" style="1" customWidth="1"/>
    <col min="5" max="5" width="6.42578125" style="1" customWidth="1"/>
    <col min="6" max="6" width="6.5703125" style="1" customWidth="1"/>
    <col min="7" max="8" width="6" style="1" customWidth="1"/>
    <col min="9" max="9" width="9" style="1" customWidth="1"/>
    <col min="10" max="10" width="6.42578125" style="1" customWidth="1"/>
    <col min="11" max="11" width="6.28515625" style="1" customWidth="1"/>
    <col min="12" max="12" width="6.140625" style="1" customWidth="1"/>
    <col min="13" max="13" width="6" style="1" customWidth="1"/>
    <col min="14" max="14" width="6.28515625" style="1" customWidth="1"/>
    <col min="15" max="15" width="6.42578125" style="1" customWidth="1"/>
    <col min="16" max="16" width="9" style="1" customWidth="1"/>
    <col min="17" max="17" width="6.28515625" style="1" customWidth="1"/>
    <col min="18" max="18" width="6.140625" style="1" customWidth="1"/>
    <col min="19" max="19" width="6.28515625" style="1" customWidth="1"/>
    <col min="20" max="20" width="9.5703125" style="1" customWidth="1"/>
    <col min="21" max="21" width="6.42578125" style="1" customWidth="1"/>
    <col min="22" max="22" width="6.140625" style="1" customWidth="1"/>
    <col min="23" max="23" width="6.28515625" style="1" customWidth="1"/>
    <col min="24" max="24" width="6.140625" style="1" customWidth="1"/>
    <col min="25" max="25" width="6.42578125" style="1" customWidth="1"/>
    <col min="26" max="26" width="11.42578125" style="1" customWidth="1"/>
    <col min="27" max="28" width="9.7109375" style="1" customWidth="1"/>
    <col min="29" max="29" width="6.42578125" style="1" customWidth="1"/>
    <col min="30" max="30" width="6.5703125" style="1" customWidth="1"/>
    <col min="31" max="31" width="6.28515625" style="1" customWidth="1"/>
    <col min="32" max="32" width="6.14062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68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68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314.17886138019998</v>
      </c>
      <c r="E9" s="57"/>
      <c r="F9" s="57"/>
      <c r="G9" s="58">
        <f>SUM(D9:F9)</f>
        <v>314.17886138019998</v>
      </c>
      <c r="H9" s="57">
        <v>0.130638997231</v>
      </c>
      <c r="I9" s="59">
        <f>SUM(G9:H9)</f>
        <v>314.30950037743099</v>
      </c>
      <c r="J9" s="57"/>
      <c r="K9" s="57"/>
      <c r="L9" s="57"/>
      <c r="M9" s="57"/>
      <c r="N9" s="57"/>
      <c r="O9" s="57">
        <v>0.85798802537499996</v>
      </c>
      <c r="P9" s="59">
        <f>SUM(J9:O9)</f>
        <v>0.85798802537499996</v>
      </c>
      <c r="Q9" s="57"/>
      <c r="R9" s="57"/>
      <c r="S9" s="57">
        <v>0.15108718184299999</v>
      </c>
      <c r="T9" s="59">
        <f>SUM(Q9:S9)</f>
        <v>0.15108718184299999</v>
      </c>
      <c r="U9" s="57"/>
      <c r="V9" s="57">
        <v>8.3548670254899995E-2</v>
      </c>
      <c r="W9" s="57"/>
      <c r="X9" s="57">
        <v>0.20426272133199999</v>
      </c>
      <c r="Y9" s="57">
        <v>9.6256480425500002E-2</v>
      </c>
      <c r="Z9" s="59">
        <f>SUM(U9:Y9)</f>
        <v>0.3840678720124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315.70264345666141</v>
      </c>
      <c r="AI9" s="2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</row>
    <row r="11" spans="1:35" x14ac:dyDescent="0.25">
      <c r="A11" s="133"/>
      <c r="B11" s="160"/>
      <c r="C11" s="26" t="s">
        <v>13</v>
      </c>
      <c r="D11" s="57"/>
      <c r="E11" s="57"/>
      <c r="F11" s="57">
        <v>73.969739293800004</v>
      </c>
      <c r="G11" s="58">
        <f t="shared" si="1"/>
        <v>73.969739293800004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>
        <v>7.9682131272599994E-3</v>
      </c>
      <c r="T11" s="59">
        <f t="shared" si="4"/>
        <v>7.9682131272599994E-3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7421.6066255646174</v>
      </c>
      <c r="AI11" s="2"/>
    </row>
    <row r="12" spans="1:35" ht="15" customHeight="1" x14ac:dyDescent="0.25">
      <c r="A12" s="133"/>
      <c r="B12" s="160"/>
      <c r="C12" s="27" t="s">
        <v>75</v>
      </c>
      <c r="D12" s="87">
        <f>SUM(D9:D11)</f>
        <v>314.17886138019998</v>
      </c>
      <c r="E12" s="87">
        <f t="shared" ref="E12:AH12" si="7">SUM(E9:E11)</f>
        <v>0</v>
      </c>
      <c r="F12" s="87">
        <f t="shared" si="7"/>
        <v>73.969739293800004</v>
      </c>
      <c r="G12" s="87">
        <f t="shared" si="7"/>
        <v>388.14860067399997</v>
      </c>
      <c r="H12" s="87">
        <f t="shared" si="7"/>
        <v>0.130638997231</v>
      </c>
      <c r="I12" s="87">
        <f t="shared" si="7"/>
        <v>7735.9081577289207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0.85798802537499996</v>
      </c>
      <c r="P12" s="87">
        <f t="shared" si="7"/>
        <v>0.85798802537499996</v>
      </c>
      <c r="Q12" s="87">
        <f t="shared" si="7"/>
        <v>0</v>
      </c>
      <c r="R12" s="87">
        <f t="shared" si="7"/>
        <v>0</v>
      </c>
      <c r="S12" s="87">
        <f t="shared" si="7"/>
        <v>0.15905539497026</v>
      </c>
      <c r="T12" s="87">
        <f t="shared" si="7"/>
        <v>0.15905539497026</v>
      </c>
      <c r="U12" s="87">
        <f t="shared" si="7"/>
        <v>0</v>
      </c>
      <c r="V12" s="87">
        <f t="shared" si="7"/>
        <v>8.3548670254899995E-2</v>
      </c>
      <c r="W12" s="87">
        <f t="shared" si="7"/>
        <v>0</v>
      </c>
      <c r="X12" s="87">
        <f t="shared" si="7"/>
        <v>0.20426272133199999</v>
      </c>
      <c r="Y12" s="87">
        <f t="shared" si="7"/>
        <v>9.6256480425500002E-2</v>
      </c>
      <c r="Z12" s="87">
        <f t="shared" si="7"/>
        <v>0.3840678720124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7737.3092690212789</v>
      </c>
      <c r="AI12" s="2"/>
    </row>
    <row r="13" spans="1:35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4.7752012298299999E-2</v>
      </c>
      <c r="I13" s="59">
        <f t="shared" si="2"/>
        <v>4.7752012298299999E-2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4.7752012298299999E-2</v>
      </c>
      <c r="AI13" s="2"/>
    </row>
    <row r="14" spans="1:35" x14ac:dyDescent="0.25">
      <c r="A14" s="133"/>
      <c r="B14" s="161"/>
      <c r="C14" s="28" t="s">
        <v>10</v>
      </c>
      <c r="D14" s="87">
        <f>D12+D13</f>
        <v>314.17886138019998</v>
      </c>
      <c r="E14" s="87">
        <f t="shared" ref="E14:AH14" si="8">E12+E13</f>
        <v>0</v>
      </c>
      <c r="F14" s="87">
        <f t="shared" si="8"/>
        <v>73.969739293800004</v>
      </c>
      <c r="G14" s="87">
        <f t="shared" si="8"/>
        <v>388.14860067399997</v>
      </c>
      <c r="H14" s="87">
        <f t="shared" si="8"/>
        <v>0.17839100952930001</v>
      </c>
      <c r="I14" s="87">
        <f t="shared" si="8"/>
        <v>7735.9559097412193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0.85798802537499996</v>
      </c>
      <c r="P14" s="87">
        <f t="shared" si="8"/>
        <v>0.85798802537499996</v>
      </c>
      <c r="Q14" s="87">
        <f t="shared" si="8"/>
        <v>0</v>
      </c>
      <c r="R14" s="87">
        <f t="shared" si="8"/>
        <v>0</v>
      </c>
      <c r="S14" s="87">
        <f t="shared" si="8"/>
        <v>0.15905539497026</v>
      </c>
      <c r="T14" s="87">
        <f t="shared" si="8"/>
        <v>0.15905539497026</v>
      </c>
      <c r="U14" s="87">
        <f t="shared" si="8"/>
        <v>0</v>
      </c>
      <c r="V14" s="87">
        <f t="shared" si="8"/>
        <v>8.3548670254899995E-2</v>
      </c>
      <c r="W14" s="87">
        <f t="shared" si="8"/>
        <v>0</v>
      </c>
      <c r="X14" s="87">
        <f t="shared" si="8"/>
        <v>0.20426272133199999</v>
      </c>
      <c r="Y14" s="87">
        <f t="shared" si="8"/>
        <v>9.6256480425500002E-2</v>
      </c>
      <c r="Z14" s="87">
        <f t="shared" si="8"/>
        <v>0.3840678720124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7737.3570210335774</v>
      </c>
      <c r="AI14" s="2"/>
    </row>
    <row r="15" spans="1:35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</row>
    <row r="16" spans="1:35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</row>
    <row r="17" spans="1:35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</row>
    <row r="18" spans="1:35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</row>
    <row r="19" spans="1:35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6.9916432884128001</v>
      </c>
      <c r="O19" s="57"/>
      <c r="P19" s="59">
        <f t="shared" si="3"/>
        <v>6.9916432884128001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6.9916432884128001</v>
      </c>
      <c r="AI19" s="2"/>
    </row>
    <row r="20" spans="1:35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1.75336307486</v>
      </c>
      <c r="P20" s="59">
        <f t="shared" si="3"/>
        <v>1.75336307486</v>
      </c>
      <c r="Q20" s="57"/>
      <c r="R20" s="57"/>
      <c r="S20" s="57"/>
      <c r="T20" s="59">
        <f t="shared" si="4"/>
        <v>0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1.75336307486</v>
      </c>
      <c r="AI20" s="2"/>
    </row>
    <row r="21" spans="1:35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6.9916432884128001</v>
      </c>
      <c r="O21" s="88">
        <f t="shared" si="9"/>
        <v>1.75336307486</v>
      </c>
      <c r="P21" s="88">
        <f t="shared" si="9"/>
        <v>8.7450063632728003</v>
      </c>
      <c r="Q21" s="88">
        <f t="shared" si="9"/>
        <v>0</v>
      </c>
      <c r="R21" s="88">
        <f t="shared" si="9"/>
        <v>0</v>
      </c>
      <c r="S21" s="88">
        <f t="shared" si="9"/>
        <v>0</v>
      </c>
      <c r="T21" s="88">
        <f t="shared" si="9"/>
        <v>0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8.7450063632728003</v>
      </c>
      <c r="AI21" s="2"/>
    </row>
    <row r="22" spans="1:35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/>
      <c r="R22" s="57"/>
      <c r="S22" s="57"/>
      <c r="T22" s="59">
        <f t="shared" si="4"/>
        <v>0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</v>
      </c>
      <c r="AI22" s="2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6.6522077806800004</v>
      </c>
      <c r="S23" s="57"/>
      <c r="T23" s="59">
        <f t="shared" si="4"/>
        <v>6.6522077806800004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6.6522077806800004</v>
      </c>
      <c r="AI23" s="2"/>
    </row>
    <row r="24" spans="1:35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62.537668420900005</v>
      </c>
      <c r="T24" s="59">
        <f t="shared" si="4"/>
        <v>62.537668420900005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62.537668420900005</v>
      </c>
      <c r="AI24" s="2"/>
    </row>
    <row r="25" spans="1:35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0</v>
      </c>
      <c r="R25" s="91">
        <f t="shared" si="11"/>
        <v>6.6522077806800004</v>
      </c>
      <c r="S25" s="91">
        <f t="shared" si="11"/>
        <v>62.537668420900005</v>
      </c>
      <c r="T25" s="91">
        <f t="shared" si="11"/>
        <v>69.189876201580006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69.189876201580006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0.67035782386999998</v>
      </c>
      <c r="E26" s="57"/>
      <c r="F26" s="57"/>
      <c r="G26" s="58">
        <f t="shared" si="1"/>
        <v>0.67035782386999998</v>
      </c>
      <c r="H26" s="57"/>
      <c r="I26" s="59">
        <f t="shared" si="2"/>
        <v>0.67035782386999998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>
        <v>8.9024017933099997E-2</v>
      </c>
      <c r="T26" s="59">
        <f t="shared" si="4"/>
        <v>8.9024017933099997E-2</v>
      </c>
      <c r="U26" s="57">
        <v>1424.6809314080001</v>
      </c>
      <c r="V26" s="57"/>
      <c r="W26" s="57"/>
      <c r="X26" s="57">
        <v>1.64048232527</v>
      </c>
      <c r="Y26" s="57">
        <v>0.247118367684</v>
      </c>
      <c r="Z26" s="59">
        <f t="shared" si="5"/>
        <v>1426.5685321009541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1427.3279139427573</v>
      </c>
      <c r="AI26" s="2"/>
    </row>
    <row r="27" spans="1:35" x14ac:dyDescent="0.25">
      <c r="A27" s="133"/>
      <c r="B27" s="169"/>
      <c r="C27" s="33" t="s">
        <v>26</v>
      </c>
      <c r="D27" s="57">
        <v>0.159798781774</v>
      </c>
      <c r="E27" s="57"/>
      <c r="F27" s="57"/>
      <c r="G27" s="58">
        <f t="shared" si="1"/>
        <v>0.159798781774</v>
      </c>
      <c r="H27" s="57">
        <v>1.17960288398E-2</v>
      </c>
      <c r="I27" s="59">
        <f t="shared" si="2"/>
        <v>0.1715948106138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>
        <v>4.65483459452E-2</v>
      </c>
      <c r="T27" s="59">
        <f t="shared" si="4"/>
        <v>4.65483459452E-2</v>
      </c>
      <c r="U27" s="57"/>
      <c r="V27" s="57">
        <v>5057.9264960499995</v>
      </c>
      <c r="W27" s="57"/>
      <c r="X27" s="57">
        <v>0.85381852615099996</v>
      </c>
      <c r="Y27" s="57"/>
      <c r="Z27" s="59">
        <f t="shared" si="5"/>
        <v>5058.7803145761509</v>
      </c>
      <c r="AA27" s="57"/>
      <c r="AB27" s="57"/>
      <c r="AC27" s="57"/>
      <c r="AD27" s="57">
        <v>0.184998612402</v>
      </c>
      <c r="AE27" s="57"/>
      <c r="AF27" s="57"/>
      <c r="AG27" s="59">
        <f t="shared" si="6"/>
        <v>0.184998612402</v>
      </c>
      <c r="AH27" s="58">
        <f t="shared" si="0"/>
        <v>5059.1834563451112</v>
      </c>
      <c r="AI27" s="2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/>
      <c r="X28" s="57"/>
      <c r="Y28" s="57"/>
      <c r="Z28" s="59">
        <f t="shared" si="5"/>
        <v>0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</v>
      </c>
      <c r="AI28" s="2"/>
    </row>
    <row r="29" spans="1:35" x14ac:dyDescent="0.25">
      <c r="A29" s="133"/>
      <c r="B29" s="169"/>
      <c r="C29" s="33" t="s">
        <v>28</v>
      </c>
      <c r="D29" s="57"/>
      <c r="E29" s="57"/>
      <c r="F29" s="57">
        <v>1.9338510393499999</v>
      </c>
      <c r="G29" s="58">
        <f t="shared" si="1"/>
        <v>1.9338510393499999</v>
      </c>
      <c r="H29" s="57"/>
      <c r="I29" s="59">
        <f t="shared" si="2"/>
        <v>1.9338510393499999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>
        <v>0.281076366503</v>
      </c>
      <c r="T29" s="59">
        <f t="shared" si="4"/>
        <v>0.281076366503</v>
      </c>
      <c r="U29" s="57">
        <v>5.2941935286199997E-2</v>
      </c>
      <c r="V29" s="57">
        <v>0.2511925952304</v>
      </c>
      <c r="W29" s="57"/>
      <c r="X29" s="57">
        <v>267.74467373919998</v>
      </c>
      <c r="Y29" s="57">
        <v>2.3069622699550001</v>
      </c>
      <c r="Z29" s="59">
        <f t="shared" si="5"/>
        <v>270.3557705396716</v>
      </c>
      <c r="AA29" s="57"/>
      <c r="AB29" s="57"/>
      <c r="AC29" s="57"/>
      <c r="AD29" s="57">
        <v>4.2357691600600003E-2</v>
      </c>
      <c r="AE29" s="57"/>
      <c r="AF29" s="57"/>
      <c r="AG29" s="59">
        <f t="shared" si="6"/>
        <v>4.2357691600600003E-2</v>
      </c>
      <c r="AH29" s="58">
        <f t="shared" si="0"/>
        <v>272.61305563712517</v>
      </c>
      <c r="AI29" s="2"/>
    </row>
    <row r="30" spans="1:35" x14ac:dyDescent="0.25">
      <c r="A30" s="133"/>
      <c r="B30" s="169"/>
      <c r="C30" s="33" t="s">
        <v>29</v>
      </c>
      <c r="D30" s="57">
        <v>6.6327698097999998E-3</v>
      </c>
      <c r="E30" s="57"/>
      <c r="F30" s="57">
        <v>3.4510657485300002E-2</v>
      </c>
      <c r="G30" s="58">
        <f t="shared" si="1"/>
        <v>4.1143427295100003E-2</v>
      </c>
      <c r="H30" s="57"/>
      <c r="I30" s="59">
        <f t="shared" si="2"/>
        <v>4.1143427295100003E-2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>
        <v>0.64932048345400006</v>
      </c>
      <c r="T30" s="59">
        <f t="shared" si="4"/>
        <v>0.64932048345400006</v>
      </c>
      <c r="U30" s="57">
        <v>0.74861051945400003</v>
      </c>
      <c r="V30" s="57"/>
      <c r="W30" s="57"/>
      <c r="X30" s="57">
        <v>0.95246412621700005</v>
      </c>
      <c r="Y30" s="57">
        <v>816.25495034510004</v>
      </c>
      <c r="Z30" s="59">
        <f t="shared" si="5"/>
        <v>817.95602499077108</v>
      </c>
      <c r="AA30" s="57"/>
      <c r="AB30" s="57"/>
      <c r="AC30" s="57"/>
      <c r="AD30" s="57">
        <v>6.8582290589000006E-2</v>
      </c>
      <c r="AE30" s="57"/>
      <c r="AF30" s="57"/>
      <c r="AG30" s="59">
        <f t="shared" si="6"/>
        <v>6.8582290589000006E-2</v>
      </c>
      <c r="AH30" s="58">
        <f t="shared" si="0"/>
        <v>818.71507119210912</v>
      </c>
      <c r="AI30" s="2"/>
    </row>
    <row r="31" spans="1:35" x14ac:dyDescent="0.25">
      <c r="A31" s="133"/>
      <c r="B31" s="170"/>
      <c r="C31" s="34" t="s">
        <v>10</v>
      </c>
      <c r="D31" s="92">
        <f>SUM(D26:D30)</f>
        <v>0.83678937545379994</v>
      </c>
      <c r="E31" s="92">
        <f t="shared" ref="E31:AH31" si="12">SUM(E26:E30)</f>
        <v>0</v>
      </c>
      <c r="F31" s="92">
        <f t="shared" si="12"/>
        <v>1.9683616968352999</v>
      </c>
      <c r="G31" s="92">
        <f t="shared" si="12"/>
        <v>2.8051510722891</v>
      </c>
      <c r="H31" s="92">
        <f t="shared" si="12"/>
        <v>1.17960288398E-2</v>
      </c>
      <c r="I31" s="92">
        <f t="shared" si="12"/>
        <v>2.8169471011289002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1.0659692138353001</v>
      </c>
      <c r="T31" s="92">
        <f t="shared" si="12"/>
        <v>1.0659692138353001</v>
      </c>
      <c r="U31" s="92">
        <f t="shared" si="12"/>
        <v>1425.4824838627403</v>
      </c>
      <c r="V31" s="92">
        <f t="shared" si="12"/>
        <v>5058.1776886452299</v>
      </c>
      <c r="W31" s="92">
        <f t="shared" si="12"/>
        <v>0</v>
      </c>
      <c r="X31" s="92">
        <f t="shared" si="12"/>
        <v>271.19143871683798</v>
      </c>
      <c r="Y31" s="92">
        <f t="shared" si="12"/>
        <v>818.80903098273905</v>
      </c>
      <c r="Z31" s="92">
        <f t="shared" si="12"/>
        <v>7573.6606422075474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0.29593859459159999</v>
      </c>
      <c r="AE31" s="92">
        <f t="shared" si="12"/>
        <v>0</v>
      </c>
      <c r="AF31" s="92">
        <f t="shared" si="12"/>
        <v>0</v>
      </c>
      <c r="AG31" s="92">
        <f t="shared" si="12"/>
        <v>0.29593859459159999</v>
      </c>
      <c r="AH31" s="92">
        <f t="shared" si="12"/>
        <v>7577.8394971171028</v>
      </c>
      <c r="AI31" s="2"/>
    </row>
    <row r="32" spans="1:35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>
        <v>6.2084320948899999E-2</v>
      </c>
      <c r="E34" s="57"/>
      <c r="F34" s="57"/>
      <c r="G34" s="58">
        <f t="shared" si="1"/>
        <v>6.2084320948899999E-2</v>
      </c>
      <c r="H34" s="57"/>
      <c r="I34" s="59">
        <f t="shared" si="2"/>
        <v>6.2084320948899999E-2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17.829117018470001</v>
      </c>
      <c r="AD34" s="57"/>
      <c r="AE34" s="57"/>
      <c r="AF34" s="57"/>
      <c r="AG34" s="59">
        <f t="shared" si="6"/>
        <v>17.829117018470001</v>
      </c>
      <c r="AH34" s="58">
        <f t="shared" si="0"/>
        <v>17.891201339418902</v>
      </c>
      <c r="AI34" s="2"/>
    </row>
    <row r="35" spans="1:35" x14ac:dyDescent="0.25">
      <c r="A35" s="133"/>
      <c r="B35" s="172"/>
      <c r="C35" s="37" t="s">
        <v>34</v>
      </c>
      <c r="D35" s="57">
        <v>1.7146156193000001E-2</v>
      </c>
      <c r="E35" s="57"/>
      <c r="F35" s="57"/>
      <c r="G35" s="58">
        <f t="shared" si="1"/>
        <v>1.7146156193000001E-2</v>
      </c>
      <c r="H35" s="57"/>
      <c r="I35" s="59">
        <f t="shared" si="2"/>
        <v>1.7146156193000001E-2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>
        <v>0.16639455447900001</v>
      </c>
      <c r="Y35" s="57">
        <v>6.4155595820300002</v>
      </c>
      <c r="Z35" s="59">
        <f t="shared" si="5"/>
        <v>6.5819541365090002</v>
      </c>
      <c r="AA35" s="57"/>
      <c r="AB35" s="57"/>
      <c r="AC35" s="57"/>
      <c r="AD35" s="57">
        <v>117.55120237899999</v>
      </c>
      <c r="AE35" s="57"/>
      <c r="AF35" s="57"/>
      <c r="AG35" s="59">
        <f t="shared" si="6"/>
        <v>117.55120237899999</v>
      </c>
      <c r="AH35" s="58">
        <f t="shared" si="0"/>
        <v>124.15030267170198</v>
      </c>
      <c r="AI35" s="2"/>
    </row>
    <row r="36" spans="1:35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>
        <v>1.97076499891</v>
      </c>
      <c r="Y36" s="57"/>
      <c r="Z36" s="59">
        <f t="shared" si="5"/>
        <v>1.97076499891</v>
      </c>
      <c r="AA36" s="57"/>
      <c r="AB36" s="57"/>
      <c r="AC36" s="57"/>
      <c r="AD36" s="57"/>
      <c r="AE36" s="57">
        <v>51.132918056000001</v>
      </c>
      <c r="AF36" s="57"/>
      <c r="AG36" s="59">
        <f t="shared" si="6"/>
        <v>51.132918056000001</v>
      </c>
      <c r="AH36" s="58">
        <f t="shared" si="0"/>
        <v>53.10368305491</v>
      </c>
      <c r="AI36" s="2"/>
    </row>
    <row r="37" spans="1:35" x14ac:dyDescent="0.25">
      <c r="A37" s="133"/>
      <c r="B37" s="172"/>
      <c r="C37" s="37" t="s">
        <v>36</v>
      </c>
      <c r="D37" s="57"/>
      <c r="E37" s="57"/>
      <c r="F37" s="57">
        <v>0.40101860861900002</v>
      </c>
      <c r="G37" s="58">
        <f t="shared" si="1"/>
        <v>0.40101860861900002</v>
      </c>
      <c r="H37" s="57"/>
      <c r="I37" s="59">
        <f t="shared" si="2"/>
        <v>0.40101860861900002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7.9496052669299999</v>
      </c>
      <c r="AG37" s="59">
        <f t="shared" si="6"/>
        <v>7.9496052669299999</v>
      </c>
      <c r="AH37" s="58">
        <f t="shared" si="0"/>
        <v>8.3506238755489992</v>
      </c>
      <c r="AI37" s="2"/>
    </row>
    <row r="38" spans="1:35" x14ac:dyDescent="0.25">
      <c r="A38" s="133"/>
      <c r="B38" s="173"/>
      <c r="C38" s="38" t="s">
        <v>10</v>
      </c>
      <c r="D38" s="93">
        <f>SUM(D34:D37)</f>
        <v>7.9230477141899999E-2</v>
      </c>
      <c r="E38" s="93">
        <f t="shared" ref="E38:P38" si="13">SUM(E34:E37)</f>
        <v>0</v>
      </c>
      <c r="F38" s="93">
        <f t="shared" si="13"/>
        <v>0.40101860861900002</v>
      </c>
      <c r="G38" s="93">
        <f t="shared" si="13"/>
        <v>0.48024908576090003</v>
      </c>
      <c r="H38" s="93">
        <f t="shared" si="13"/>
        <v>0</v>
      </c>
      <c r="I38" s="93">
        <f t="shared" si="13"/>
        <v>0.48024908576090003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2.137159553389</v>
      </c>
      <c r="Y38" s="93">
        <f t="shared" si="14"/>
        <v>6.4155595820300002</v>
      </c>
      <c r="Z38" s="93">
        <f t="shared" si="14"/>
        <v>8.5527191354190002</v>
      </c>
      <c r="AA38" s="93">
        <f t="shared" si="14"/>
        <v>0</v>
      </c>
      <c r="AB38" s="93">
        <f t="shared" si="14"/>
        <v>0</v>
      </c>
      <c r="AC38" s="93">
        <f t="shared" si="14"/>
        <v>17.829117018470001</v>
      </c>
      <c r="AD38" s="93">
        <f t="shared" si="14"/>
        <v>117.55120237899999</v>
      </c>
      <c r="AE38" s="93">
        <f t="shared" si="14"/>
        <v>51.132918056000001</v>
      </c>
      <c r="AF38" s="93">
        <f t="shared" si="14"/>
        <v>7.9496052669299999</v>
      </c>
      <c r="AG38" s="93">
        <f t="shared" si="14"/>
        <v>194.46284272039998</v>
      </c>
      <c r="AH38" s="98">
        <f t="shared" si="14"/>
        <v>203.49581094157986</v>
      </c>
      <c r="AI38" s="2"/>
    </row>
    <row r="39" spans="1:35" x14ac:dyDescent="0.25">
      <c r="A39" s="133"/>
      <c r="B39" s="148" t="s">
        <v>37</v>
      </c>
      <c r="C39" s="149"/>
      <c r="D39" s="61">
        <v>315.09488123279567</v>
      </c>
      <c r="E39" s="61"/>
      <c r="F39" s="61">
        <v>76.339119599254303</v>
      </c>
      <c r="G39" s="58">
        <f t="shared" si="1"/>
        <v>391.43400083204995</v>
      </c>
      <c r="H39" s="61">
        <v>0.1901870383691</v>
      </c>
      <c r="I39" s="59">
        <f t="shared" si="2"/>
        <v>391.62418787041906</v>
      </c>
      <c r="J39" s="61"/>
      <c r="K39" s="61"/>
      <c r="L39" s="61"/>
      <c r="M39" s="61"/>
      <c r="N39" s="61">
        <v>6.9916432884128001</v>
      </c>
      <c r="O39" s="61">
        <v>2.6113511002349998</v>
      </c>
      <c r="P39" s="59">
        <f t="shared" si="3"/>
        <v>9.6029943886478009</v>
      </c>
      <c r="Q39" s="61"/>
      <c r="R39" s="61">
        <v>6.6522077806800004</v>
      </c>
      <c r="S39" s="61">
        <v>63.762693029705567</v>
      </c>
      <c r="T39" s="59">
        <f t="shared" si="4"/>
        <v>70.414900810385561</v>
      </c>
      <c r="U39" s="61">
        <v>1425.4824838627403</v>
      </c>
      <c r="V39" s="61">
        <v>5058.2612373154852</v>
      </c>
      <c r="W39" s="61"/>
      <c r="X39" s="61">
        <v>273.53286099155895</v>
      </c>
      <c r="Y39" s="61">
        <v>825.32084704519457</v>
      </c>
      <c r="Z39" s="59">
        <f t="shared" si="5"/>
        <v>7582.5974292149785</v>
      </c>
      <c r="AA39" s="61"/>
      <c r="AB39" s="61"/>
      <c r="AC39" s="61">
        <v>17.829117018470001</v>
      </c>
      <c r="AD39" s="61">
        <v>117.84714097359159</v>
      </c>
      <c r="AE39" s="61">
        <v>51.132918056000001</v>
      </c>
      <c r="AF39" s="61">
        <v>7.9496052669299999</v>
      </c>
      <c r="AG39" s="59">
        <f t="shared" si="6"/>
        <v>194.75878131499161</v>
      </c>
      <c r="AH39" s="58">
        <f t="shared" si="0"/>
        <v>8248.9982935994231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5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mergeCells count="20">
    <mergeCell ref="A3:T3"/>
    <mergeCell ref="U3:AH3"/>
    <mergeCell ref="U4:AH5"/>
    <mergeCell ref="U6:AH6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FF00"/>
  </sheetPr>
  <dimension ref="A1:AJ42"/>
  <sheetViews>
    <sheetView showZeros="0" view="pageLayout" topLeftCell="E1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5" style="1" customWidth="1"/>
    <col min="3" max="3" width="28.7109375" style="1" customWidth="1"/>
    <col min="4" max="4" width="6.5703125" style="1" customWidth="1"/>
    <col min="5" max="6" width="6.42578125" style="1" customWidth="1"/>
    <col min="7" max="7" width="6.85546875" style="1" customWidth="1"/>
    <col min="8" max="8" width="6.5703125" style="1" customWidth="1"/>
    <col min="9" max="9" width="9.42578125" style="1" customWidth="1"/>
    <col min="10" max="10" width="6.140625" style="1" customWidth="1"/>
    <col min="11" max="12" width="5.85546875" style="1" customWidth="1"/>
    <col min="13" max="15" width="6" style="1" customWidth="1"/>
    <col min="16" max="16" width="9.140625" style="1" customWidth="1"/>
    <col min="17" max="17" width="6.42578125" style="1" customWidth="1"/>
    <col min="18" max="18" width="6" style="1" customWidth="1"/>
    <col min="19" max="19" width="6.140625" style="1" bestFit="1" customWidth="1"/>
    <col min="20" max="20" width="9.5703125" style="1" customWidth="1"/>
    <col min="21" max="21" width="6.7109375" style="1" customWidth="1"/>
    <col min="22" max="22" width="6.28515625" style="1" customWidth="1"/>
    <col min="23" max="23" width="6.42578125" style="1" customWidth="1"/>
    <col min="24" max="24" width="6.28515625" style="1" customWidth="1"/>
    <col min="25" max="25" width="7" style="1" customWidth="1"/>
    <col min="26" max="26" width="10.85546875" style="1" customWidth="1"/>
    <col min="27" max="27" width="10.140625" style="1" customWidth="1"/>
    <col min="28" max="28" width="9.85546875" style="1" customWidth="1"/>
    <col min="29" max="31" width="6.85546875" style="1" customWidth="1"/>
    <col min="32" max="32" width="7.140625" style="1" customWidth="1"/>
    <col min="33" max="33" width="11.57031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73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73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86"/>
      <c r="AE7" s="186"/>
      <c r="AF7" s="186"/>
      <c r="AG7" s="187"/>
      <c r="AH7" s="104" t="s">
        <v>8</v>
      </c>
    </row>
    <row r="8" spans="1:36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78</v>
      </c>
      <c r="B9" s="159" t="s">
        <v>3</v>
      </c>
      <c r="C9" s="26" t="s">
        <v>11</v>
      </c>
      <c r="D9" s="57">
        <v>143.27275412655089</v>
      </c>
      <c r="E9" s="57"/>
      <c r="F9" s="57"/>
      <c r="G9" s="58">
        <f>SUM(D9:F9)</f>
        <v>143.27275412655089</v>
      </c>
      <c r="H9" s="57"/>
      <c r="I9" s="59">
        <f>SUM(G9:H9)</f>
        <v>143.27275412655089</v>
      </c>
      <c r="J9" s="57"/>
      <c r="K9" s="57"/>
      <c r="L9" s="57"/>
      <c r="M9" s="57"/>
      <c r="N9" s="57">
        <v>0.22098571264467753</v>
      </c>
      <c r="O9" s="57">
        <v>9.5278015414237364E-3</v>
      </c>
      <c r="P9" s="59">
        <f>SUM(J9:O9)</f>
        <v>0.23051351418610128</v>
      </c>
      <c r="Q9" s="57"/>
      <c r="R9" s="57"/>
      <c r="S9" s="57">
        <v>4.6476195092506417E-2</v>
      </c>
      <c r="T9" s="59">
        <f>SUM(Q9:S9)</f>
        <v>4.6476195092506417E-2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>
        <v>2.077312487344447E-2</v>
      </c>
      <c r="AG9" s="59">
        <f>SUM(AC9:AF9)</f>
        <v>2.077312487344447E-2</v>
      </c>
      <c r="AH9" s="58">
        <f t="shared" ref="AH9:AH39" si="0">AG9+AB9+AA9+Z9+T9+P9+I9</f>
        <v>143.57051696070295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/>
      <c r="E11" s="57"/>
      <c r="F11" s="57">
        <v>114.66914489724422</v>
      </c>
      <c r="G11" s="58">
        <f t="shared" si="1"/>
        <v>114.66914489724422</v>
      </c>
      <c r="H11" s="57"/>
      <c r="I11" s="59">
        <v>7421.5986573514901</v>
      </c>
      <c r="J11" s="57"/>
      <c r="K11" s="57"/>
      <c r="L11" s="57"/>
      <c r="M11" s="57"/>
      <c r="N11" s="57">
        <v>1.2870294303747823E-2</v>
      </c>
      <c r="O11" s="57">
        <v>0.25945660519097785</v>
      </c>
      <c r="P11" s="59">
        <f t="shared" si="3"/>
        <v>0.27232689949472566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7421.8709842509852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143.27275412655089</v>
      </c>
      <c r="E12" s="87">
        <f t="shared" ref="E12:AH12" si="7">SUM(E9:E11)</f>
        <v>0</v>
      </c>
      <c r="F12" s="87">
        <f t="shared" si="7"/>
        <v>114.66914489724422</v>
      </c>
      <c r="G12" s="87">
        <f t="shared" si="7"/>
        <v>257.94189902379514</v>
      </c>
      <c r="H12" s="87">
        <f t="shared" si="7"/>
        <v>0</v>
      </c>
      <c r="I12" s="87">
        <f t="shared" si="7"/>
        <v>7564.8714114780414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0.23385600694842534</v>
      </c>
      <c r="O12" s="87">
        <f t="shared" si="7"/>
        <v>0.26898440673240159</v>
      </c>
      <c r="P12" s="87">
        <f t="shared" si="7"/>
        <v>0.50284041368082688</v>
      </c>
      <c r="Q12" s="87">
        <f t="shared" si="7"/>
        <v>0</v>
      </c>
      <c r="R12" s="87">
        <f t="shared" si="7"/>
        <v>0</v>
      </c>
      <c r="S12" s="87">
        <f t="shared" si="7"/>
        <v>4.6476195092506417E-2</v>
      </c>
      <c r="T12" s="87">
        <f t="shared" si="7"/>
        <v>4.6476195092506417E-2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2.077312487344447E-2</v>
      </c>
      <c r="AG12" s="87">
        <f t="shared" si="7"/>
        <v>2.077312487344447E-2</v>
      </c>
      <c r="AH12" s="87">
        <f t="shared" si="7"/>
        <v>7565.4415012116879</v>
      </c>
      <c r="AI12" s="2"/>
      <c r="AJ12" s="2"/>
    </row>
    <row r="13" spans="1:36" x14ac:dyDescent="0.25">
      <c r="A13" s="133"/>
      <c r="B13" s="160"/>
      <c r="C13" s="26" t="s">
        <v>14</v>
      </c>
      <c r="D13" s="57">
        <v>0.26228713907174278</v>
      </c>
      <c r="E13" s="57"/>
      <c r="F13" s="57"/>
      <c r="G13" s="58">
        <f t="shared" si="1"/>
        <v>0.26228713907174278</v>
      </c>
      <c r="H13" s="57">
        <v>60.630925024841723</v>
      </c>
      <c r="I13" s="59">
        <f t="shared" si="2"/>
        <v>60.893212163913468</v>
      </c>
      <c r="J13" s="57"/>
      <c r="K13" s="57"/>
      <c r="L13" s="57"/>
      <c r="M13" s="57"/>
      <c r="N13" s="57">
        <v>7.5459064619862515E-2</v>
      </c>
      <c r="O13" s="57">
        <v>3.7608636986483084E-2</v>
      </c>
      <c r="P13" s="59">
        <f t="shared" si="3"/>
        <v>0.11306770160634561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61.006279865519815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143.53504126562262</v>
      </c>
      <c r="E14" s="87">
        <f t="shared" ref="E14:AH14" si="8">E12+E13</f>
        <v>0</v>
      </c>
      <c r="F14" s="87">
        <f t="shared" si="8"/>
        <v>114.66914489724422</v>
      </c>
      <c r="G14" s="87">
        <f t="shared" si="8"/>
        <v>258.2041861628669</v>
      </c>
      <c r="H14" s="87">
        <f t="shared" si="8"/>
        <v>60.630925024841723</v>
      </c>
      <c r="I14" s="87">
        <f t="shared" si="8"/>
        <v>7625.764623641955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0.30931507156828786</v>
      </c>
      <c r="O14" s="87">
        <f t="shared" si="8"/>
        <v>0.30659304371888468</v>
      </c>
      <c r="P14" s="87">
        <f t="shared" si="8"/>
        <v>0.61590811528717249</v>
      </c>
      <c r="Q14" s="87">
        <f t="shared" si="8"/>
        <v>0</v>
      </c>
      <c r="R14" s="87">
        <f t="shared" si="8"/>
        <v>0</v>
      </c>
      <c r="S14" s="87">
        <f t="shared" si="8"/>
        <v>4.6476195092506417E-2</v>
      </c>
      <c r="T14" s="87">
        <f t="shared" si="8"/>
        <v>4.6476195092506417E-2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2.077312487344447E-2</v>
      </c>
      <c r="AG14" s="87">
        <f t="shared" si="8"/>
        <v>2.077312487344447E-2</v>
      </c>
      <c r="AH14" s="87">
        <f t="shared" si="8"/>
        <v>7626.4477810772078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1.8852074994202217</v>
      </c>
      <c r="O19" s="57"/>
      <c r="P19" s="59">
        <f t="shared" si="3"/>
        <v>1.8852074994202217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1.8852074994202217</v>
      </c>
      <c r="AI19" s="2"/>
      <c r="AJ19" s="2"/>
    </row>
    <row r="20" spans="1:36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1.3257424085632401</v>
      </c>
      <c r="P20" s="59">
        <f t="shared" si="3"/>
        <v>1.3257424085632401</v>
      </c>
      <c r="Q20" s="57"/>
      <c r="R20" s="57"/>
      <c r="S20" s="57">
        <v>0.46012484071037224</v>
      </c>
      <c r="T20" s="59">
        <f t="shared" si="4"/>
        <v>0.46012484071037224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1.7858672492736123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1.8852074994202217</v>
      </c>
      <c r="O21" s="88">
        <f t="shared" si="9"/>
        <v>1.3257424085632401</v>
      </c>
      <c r="P21" s="88">
        <f t="shared" si="9"/>
        <v>3.210949907983462</v>
      </c>
      <c r="Q21" s="88">
        <f t="shared" si="9"/>
        <v>0</v>
      </c>
      <c r="R21" s="88">
        <f t="shared" si="9"/>
        <v>0</v>
      </c>
      <c r="S21" s="88">
        <f t="shared" si="9"/>
        <v>0.46012484071037224</v>
      </c>
      <c r="T21" s="88">
        <f t="shared" si="9"/>
        <v>0.46012484071037224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3.671074748693834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0.10701643040092251</v>
      </c>
      <c r="R22" s="57"/>
      <c r="S22" s="57"/>
      <c r="T22" s="59">
        <f t="shared" si="4"/>
        <v>0.10701643040092251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0.10701643040092251</v>
      </c>
      <c r="AI22" s="2"/>
      <c r="AJ22" s="2"/>
    </row>
    <row r="23" spans="1:36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>
        <v>4.4534943867380952E-2</v>
      </c>
      <c r="O23" s="57">
        <v>3.7415927773277305E-2</v>
      </c>
      <c r="P23" s="59">
        <f t="shared" si="3"/>
        <v>8.1950871640658257E-2</v>
      </c>
      <c r="Q23" s="57"/>
      <c r="R23" s="57">
        <v>34.505020749171813</v>
      </c>
      <c r="S23" s="57"/>
      <c r="T23" s="59">
        <f t="shared" si="4"/>
        <v>34.505020749171813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34.58697162081247</v>
      </c>
      <c r="AI23" s="2"/>
      <c r="AJ23" s="2"/>
    </row>
    <row r="24" spans="1:36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>
        <v>4.2216487610568676E-2</v>
      </c>
      <c r="P24" s="59">
        <f t="shared" si="3"/>
        <v>4.2216487610568676E-2</v>
      </c>
      <c r="Q24" s="57"/>
      <c r="R24" s="57"/>
      <c r="S24" s="57">
        <v>85.853158147989191</v>
      </c>
      <c r="T24" s="59">
        <f t="shared" si="4"/>
        <v>85.853158147989191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85.895374635599765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4.4534943867380952E-2</v>
      </c>
      <c r="O25" s="91">
        <f t="shared" si="11"/>
        <v>7.9632415383845981E-2</v>
      </c>
      <c r="P25" s="91">
        <f t="shared" si="11"/>
        <v>0.12416735925122693</v>
      </c>
      <c r="Q25" s="91">
        <f t="shared" si="11"/>
        <v>0.10701643040092251</v>
      </c>
      <c r="R25" s="91">
        <f t="shared" si="11"/>
        <v>34.505020749171813</v>
      </c>
      <c r="S25" s="91">
        <f t="shared" si="11"/>
        <v>85.853158147989191</v>
      </c>
      <c r="T25" s="91">
        <f t="shared" si="11"/>
        <v>120.46519532756193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120.58936268681316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>
        <v>0.27370753096198241</v>
      </c>
      <c r="V26" s="57"/>
      <c r="W26" s="57"/>
      <c r="X26" s="57"/>
      <c r="Y26" s="57"/>
      <c r="Z26" s="59">
        <f t="shared" si="5"/>
        <v>0.27370753096198241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0.27370753096198241</v>
      </c>
      <c r="AI26" s="2"/>
      <c r="AJ26" s="2"/>
    </row>
    <row r="27" spans="1:36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3.1499909928031491E-2</v>
      </c>
      <c r="X28" s="57"/>
      <c r="Y28" s="57"/>
      <c r="Z28" s="59">
        <f t="shared" si="5"/>
        <v>3.1499909928031491E-2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3.1499909928031491E-2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/>
      <c r="Y29" s="57"/>
      <c r="Z29" s="59">
        <f t="shared" si="5"/>
        <v>0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1.6756580197077824</v>
      </c>
      <c r="Z30" s="59">
        <f t="shared" si="5"/>
        <v>1.6756580197077824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1.6756580197077824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0.27370753096198241</v>
      </c>
      <c r="V31" s="92">
        <f t="shared" si="12"/>
        <v>0</v>
      </c>
      <c r="W31" s="92">
        <f t="shared" si="12"/>
        <v>3.1499909928031491E-2</v>
      </c>
      <c r="X31" s="92">
        <f t="shared" si="12"/>
        <v>0</v>
      </c>
      <c r="Y31" s="92">
        <f t="shared" si="12"/>
        <v>1.6756580197077824</v>
      </c>
      <c r="Z31" s="92">
        <f t="shared" si="12"/>
        <v>1.9808654605977962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1.9808654605977962</v>
      </c>
      <c r="AI31" s="2"/>
      <c r="AJ31" s="2"/>
    </row>
    <row r="32" spans="1:36" x14ac:dyDescent="0.25">
      <c r="A32" s="133"/>
      <c r="B32" s="54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</row>
    <row r="33" spans="1:36" x14ac:dyDescent="0.25">
      <c r="A33" s="133"/>
      <c r="B33" s="82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x14ac:dyDescent="0.25">
      <c r="A34" s="133"/>
      <c r="B34" s="183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0.91317648083025749</v>
      </c>
      <c r="AD34" s="57"/>
      <c r="AE34" s="57"/>
      <c r="AF34" s="57"/>
      <c r="AG34" s="59">
        <f t="shared" si="6"/>
        <v>0.91317648083025749</v>
      </c>
      <c r="AH34" s="58">
        <f t="shared" si="0"/>
        <v>0.91317648083025749</v>
      </c>
      <c r="AI34" s="2"/>
      <c r="AJ34" s="2"/>
    </row>
    <row r="35" spans="1:36" x14ac:dyDescent="0.25">
      <c r="A35" s="133"/>
      <c r="B35" s="184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>
        <v>0.43121535900425573</v>
      </c>
      <c r="O35" s="57">
        <v>0.25255777829347742</v>
      </c>
      <c r="P35" s="59">
        <f t="shared" si="3"/>
        <v>0.68377313729773315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>
        <v>7.1212112792270394</v>
      </c>
      <c r="AE35" s="57"/>
      <c r="AF35" s="57"/>
      <c r="AG35" s="59">
        <f t="shared" si="6"/>
        <v>7.1212112792270394</v>
      </c>
      <c r="AH35" s="58">
        <f t="shared" si="0"/>
        <v>7.804984416524773</v>
      </c>
      <c r="AI35" s="2"/>
      <c r="AJ35" s="2"/>
    </row>
    <row r="36" spans="1:36" x14ac:dyDescent="0.25">
      <c r="A36" s="133"/>
      <c r="B36" s="184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>
        <v>2.0031901003797419</v>
      </c>
      <c r="O36" s="57">
        <v>0.10880679091247378</v>
      </c>
      <c r="P36" s="59">
        <f t="shared" si="3"/>
        <v>2.1119968912922156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15.734593064680439</v>
      </c>
      <c r="AF36" s="57"/>
      <c r="AG36" s="59">
        <f t="shared" si="6"/>
        <v>15.734593064680439</v>
      </c>
      <c r="AH36" s="58">
        <f t="shared" si="0"/>
        <v>17.846589955972654</v>
      </c>
      <c r="AI36" s="2"/>
      <c r="AJ36" s="2"/>
    </row>
    <row r="37" spans="1:36" x14ac:dyDescent="0.25">
      <c r="A37" s="133"/>
      <c r="B37" s="184"/>
      <c r="C37" s="37" t="s">
        <v>36</v>
      </c>
      <c r="D37" s="57">
        <v>3.350375185525592E-2</v>
      </c>
      <c r="E37" s="57"/>
      <c r="F37" s="57"/>
      <c r="G37" s="58">
        <f t="shared" si="1"/>
        <v>3.350375185525592E-2</v>
      </c>
      <c r="H37" s="57"/>
      <c r="I37" s="59">
        <f t="shared" si="2"/>
        <v>3.350375185525592E-2</v>
      </c>
      <c r="J37" s="57"/>
      <c r="K37" s="57"/>
      <c r="L37" s="57"/>
      <c r="M37" s="57"/>
      <c r="N37" s="57"/>
      <c r="O37" s="57">
        <v>0.1323419007052308</v>
      </c>
      <c r="P37" s="59">
        <f t="shared" si="3"/>
        <v>0.1323419007052308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19.509832530844356</v>
      </c>
      <c r="AG37" s="59">
        <f t="shared" si="6"/>
        <v>19.509832530844356</v>
      </c>
      <c r="AH37" s="58">
        <f t="shared" si="0"/>
        <v>19.675678183404845</v>
      </c>
      <c r="AI37" s="2"/>
      <c r="AJ37" s="2"/>
    </row>
    <row r="38" spans="1:36" x14ac:dyDescent="0.25">
      <c r="A38" s="133"/>
      <c r="B38" s="185"/>
      <c r="C38" s="38" t="s">
        <v>10</v>
      </c>
      <c r="D38" s="93">
        <f>SUM(D34:D37)</f>
        <v>3.350375185525592E-2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3.350375185525592E-2</v>
      </c>
      <c r="H38" s="93">
        <f t="shared" si="13"/>
        <v>0</v>
      </c>
      <c r="I38" s="93">
        <f t="shared" si="13"/>
        <v>3.350375185525592E-2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2.4344054593839974</v>
      </c>
      <c r="O38" s="93">
        <f t="shared" si="13"/>
        <v>0.49370646991118194</v>
      </c>
      <c r="P38" s="93">
        <f t="shared" si="13"/>
        <v>2.9281119292951794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0.91317648083025749</v>
      </c>
      <c r="AD38" s="93">
        <f t="shared" si="14"/>
        <v>7.1212112792270394</v>
      </c>
      <c r="AE38" s="93">
        <f t="shared" si="14"/>
        <v>15.734593064680439</v>
      </c>
      <c r="AF38" s="93">
        <f t="shared" si="14"/>
        <v>19.509832530844356</v>
      </c>
      <c r="AG38" s="93">
        <f t="shared" si="14"/>
        <v>43.278813355582095</v>
      </c>
      <c r="AH38" s="98">
        <f t="shared" si="14"/>
        <v>46.240429036732529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143.56854501747787</v>
      </c>
      <c r="E39" s="61"/>
      <c r="F39" s="61">
        <v>114.66914489724422</v>
      </c>
      <c r="G39" s="58">
        <f t="shared" si="1"/>
        <v>258.23768991472207</v>
      </c>
      <c r="H39" s="61">
        <v>60.630925024841723</v>
      </c>
      <c r="I39" s="59">
        <f t="shared" si="2"/>
        <v>318.86861493956377</v>
      </c>
      <c r="J39" s="61"/>
      <c r="K39" s="61"/>
      <c r="L39" s="61"/>
      <c r="M39" s="61"/>
      <c r="N39" s="61">
        <v>4.6734629742398885</v>
      </c>
      <c r="O39" s="61">
        <v>2.2056743375771526</v>
      </c>
      <c r="P39" s="59">
        <f t="shared" si="3"/>
        <v>6.8791373118170416</v>
      </c>
      <c r="Q39" s="61">
        <v>0.10701643040092251</v>
      </c>
      <c r="R39" s="61">
        <v>34.505020749171813</v>
      </c>
      <c r="S39" s="61">
        <v>86.359759183792079</v>
      </c>
      <c r="T39" s="59">
        <f t="shared" si="4"/>
        <v>120.97179636336482</v>
      </c>
      <c r="U39" s="61">
        <v>0.27370753096198241</v>
      </c>
      <c r="V39" s="61"/>
      <c r="W39" s="61">
        <v>3.1499909928031491E-2</v>
      </c>
      <c r="X39" s="61"/>
      <c r="Y39" s="61">
        <v>1.6756580197077824</v>
      </c>
      <c r="Z39" s="59">
        <f t="shared" si="5"/>
        <v>1.9808654605977962</v>
      </c>
      <c r="AA39" s="61"/>
      <c r="AB39" s="61"/>
      <c r="AC39" s="61">
        <v>0.91317648083025749</v>
      </c>
      <c r="AD39" s="61">
        <v>7.1212112792270394</v>
      </c>
      <c r="AE39" s="61">
        <v>15.734593064680439</v>
      </c>
      <c r="AF39" s="61">
        <v>19.5306056557178</v>
      </c>
      <c r="AG39" s="59">
        <f t="shared" si="6"/>
        <v>43.299586480455538</v>
      </c>
      <c r="AH39" s="58">
        <f t="shared" si="0"/>
        <v>492.00000055579892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20">
    <mergeCell ref="U7:Z7"/>
    <mergeCell ref="AC7:AG7"/>
    <mergeCell ref="A3:T3"/>
    <mergeCell ref="U3:AH3"/>
    <mergeCell ref="AH7:AH8"/>
    <mergeCell ref="A4:C8"/>
    <mergeCell ref="D4:T5"/>
    <mergeCell ref="D6:T6"/>
    <mergeCell ref="U6:AH6"/>
    <mergeCell ref="U4:AH5"/>
    <mergeCell ref="D7:I7"/>
    <mergeCell ref="J7:P7"/>
    <mergeCell ref="Q7:T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FF00"/>
  </sheetPr>
  <dimension ref="A1:AM45"/>
  <sheetViews>
    <sheetView showZeros="0" view="pageLayout" topLeftCell="U1" zoomScale="70" zoomScaleNormal="100" zoomScaleSheetLayoutView="70" zoomScalePageLayoutView="70" workbookViewId="0">
      <selection activeCell="T45" sqref="T45"/>
    </sheetView>
  </sheetViews>
  <sheetFormatPr defaultColWidth="9.140625" defaultRowHeight="15" x14ac:dyDescent="0.25"/>
  <cols>
    <col min="1" max="1" width="7.42578125" style="1" customWidth="1"/>
    <col min="2" max="2" width="25.140625" style="1" customWidth="1"/>
    <col min="3" max="3" width="28.7109375" style="1" customWidth="1"/>
    <col min="4" max="4" width="6.28515625" style="1" customWidth="1"/>
    <col min="5" max="5" width="6" style="1" customWidth="1"/>
    <col min="6" max="6" width="5.85546875" style="1" customWidth="1"/>
    <col min="7" max="8" width="6.140625" style="1" bestFit="1" customWidth="1"/>
    <col min="9" max="9" width="9.28515625" style="1" customWidth="1"/>
    <col min="10" max="11" width="6" style="1" customWidth="1"/>
    <col min="12" max="12" width="5.85546875" style="1" customWidth="1"/>
    <col min="13" max="13" width="5.7109375" style="1" customWidth="1"/>
    <col min="14" max="14" width="5.85546875" style="1" customWidth="1"/>
    <col min="15" max="15" width="5.7109375" style="1" customWidth="1"/>
    <col min="16" max="16" width="9.28515625" style="1" customWidth="1"/>
    <col min="17" max="17" width="6.140625" style="1" customWidth="1"/>
    <col min="18" max="18" width="6" style="1" customWidth="1"/>
    <col min="19" max="19" width="6.140625" style="1" bestFit="1" customWidth="1"/>
    <col min="20" max="20" width="9.85546875" style="1" customWidth="1"/>
    <col min="21" max="21" width="6.5703125" style="1" customWidth="1"/>
    <col min="22" max="23" width="6" style="1" customWidth="1"/>
    <col min="24" max="25" width="6.28515625" style="1" customWidth="1"/>
    <col min="26" max="26" width="11.42578125" style="1" customWidth="1"/>
    <col min="27" max="27" width="10" style="1" customWidth="1"/>
    <col min="28" max="28" width="9.85546875" style="1" customWidth="1"/>
    <col min="29" max="31" width="6.42578125" style="1" customWidth="1"/>
    <col min="32" max="32" width="6.570312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9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9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9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9" ht="15" customHeight="1" x14ac:dyDescent="0.25">
      <c r="A4" s="153" t="s">
        <v>0</v>
      </c>
      <c r="B4" s="153"/>
      <c r="C4" s="153"/>
      <c r="D4" s="116" t="s">
        <v>70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70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9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9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9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90" t="s">
        <v>7</v>
      </c>
      <c r="AD7" s="155"/>
      <c r="AE7" s="155"/>
      <c r="AF7" s="155"/>
      <c r="AG7" s="156"/>
      <c r="AH7" s="104" t="s">
        <v>8</v>
      </c>
    </row>
    <row r="8" spans="1:39" s="6" customFormat="1" ht="16.5" customHeight="1" x14ac:dyDescent="0.25">
      <c r="A8" s="153"/>
      <c r="B8" s="153"/>
      <c r="C8" s="153"/>
      <c r="D8" s="44">
        <v>1.1000000000000001</v>
      </c>
      <c r="E8" s="44">
        <v>1.2</v>
      </c>
      <c r="F8" s="44">
        <v>1.3</v>
      </c>
      <c r="G8" s="69" t="s">
        <v>9</v>
      </c>
      <c r="H8" s="4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46">
        <v>3.1</v>
      </c>
      <c r="R8" s="46">
        <v>3.2</v>
      </c>
      <c r="S8" s="46">
        <v>3.3</v>
      </c>
      <c r="T8" s="72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9" ht="16.5" customHeight="1" x14ac:dyDescent="0.25">
      <c r="A9" s="133" t="s">
        <v>2</v>
      </c>
      <c r="B9" s="159" t="s">
        <v>3</v>
      </c>
      <c r="C9" s="26" t="s">
        <v>11</v>
      </c>
      <c r="D9" s="57">
        <v>16.570815321562794</v>
      </c>
      <c r="E9" s="57"/>
      <c r="F9" s="57"/>
      <c r="G9" s="58">
        <f>SUM(D9:F9)</f>
        <v>16.570815321562794</v>
      </c>
      <c r="H9" s="57"/>
      <c r="I9" s="59">
        <f>SUM(G9:H9)</f>
        <v>16.570815321562794</v>
      </c>
      <c r="J9" s="57"/>
      <c r="K9" s="57"/>
      <c r="L9" s="57"/>
      <c r="M9" s="57"/>
      <c r="N9" s="57"/>
      <c r="O9" s="57">
        <v>5.053623495120628E-2</v>
      </c>
      <c r="P9" s="59">
        <f>SUM(J9:O9)</f>
        <v>5.053623495120628E-2</v>
      </c>
      <c r="Q9" s="57"/>
      <c r="R9" s="57"/>
      <c r="S9" s="57">
        <v>1.9257850816269977</v>
      </c>
      <c r="T9" s="59">
        <f>SUM(Q9:S9)</f>
        <v>1.9257850816269977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/>
      <c r="AF9" s="57"/>
      <c r="AG9" s="59">
        <f>SUM(AC9:AF9)</f>
        <v>0</v>
      </c>
      <c r="AH9" s="58">
        <f t="shared" ref="AH9:AH39" si="0">AG9+AB9+AA9+Z9+T9+P9+I9</f>
        <v>18.547136638140998</v>
      </c>
      <c r="AI9" s="2"/>
      <c r="AJ9" s="2"/>
      <c r="AK9" s="2"/>
      <c r="AL9" s="2"/>
      <c r="AM9" s="2"/>
    </row>
    <row r="10" spans="1:39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  <c r="AK10" s="2"/>
      <c r="AL10" s="2"/>
      <c r="AM10" s="2"/>
    </row>
    <row r="11" spans="1:39" x14ac:dyDescent="0.25">
      <c r="A11" s="133"/>
      <c r="B11" s="160"/>
      <c r="C11" s="26" t="s">
        <v>13</v>
      </c>
      <c r="D11" s="57"/>
      <c r="E11" s="57"/>
      <c r="F11" s="57">
        <v>10.194247154608959</v>
      </c>
      <c r="G11" s="58">
        <f t="shared" si="1"/>
        <v>10.194247154608959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>
        <v>2.0933791991301631E-2</v>
      </c>
      <c r="T11" s="59">
        <f t="shared" si="4"/>
        <v>2.0933791991301631E-2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7421.6195911434816</v>
      </c>
      <c r="AI11" s="2"/>
      <c r="AJ11" s="2"/>
      <c r="AK11" s="2"/>
      <c r="AL11" s="2"/>
      <c r="AM11" s="2"/>
    </row>
    <row r="12" spans="1:39" ht="15" customHeight="1" x14ac:dyDescent="0.25">
      <c r="A12" s="133"/>
      <c r="B12" s="160"/>
      <c r="C12" s="27" t="s">
        <v>75</v>
      </c>
      <c r="D12" s="87">
        <f>SUM(D9:D11)</f>
        <v>16.570815321562794</v>
      </c>
      <c r="E12" s="87">
        <f t="shared" ref="E12:AH12" si="7">SUM(E9:E11)</f>
        <v>0</v>
      </c>
      <c r="F12" s="87">
        <f t="shared" si="7"/>
        <v>10.194247154608959</v>
      </c>
      <c r="G12" s="87">
        <f t="shared" si="7"/>
        <v>26.765062476171753</v>
      </c>
      <c r="H12" s="87">
        <f t="shared" si="7"/>
        <v>0</v>
      </c>
      <c r="I12" s="87">
        <f t="shared" si="7"/>
        <v>7438.169472673053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5.053623495120628E-2</v>
      </c>
      <c r="P12" s="87">
        <f t="shared" si="7"/>
        <v>5.053623495120628E-2</v>
      </c>
      <c r="Q12" s="87">
        <f t="shared" si="7"/>
        <v>0</v>
      </c>
      <c r="R12" s="87">
        <f t="shared" si="7"/>
        <v>0</v>
      </c>
      <c r="S12" s="87">
        <f t="shared" si="7"/>
        <v>1.9467188736182992</v>
      </c>
      <c r="T12" s="87">
        <f t="shared" si="7"/>
        <v>1.9467188736182992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0</v>
      </c>
      <c r="AH12" s="87">
        <f t="shared" si="7"/>
        <v>7440.1667277816223</v>
      </c>
      <c r="AI12" s="2"/>
      <c r="AJ12" s="2"/>
      <c r="AK12" s="2"/>
      <c r="AL12" s="2"/>
      <c r="AM12" s="2"/>
    </row>
    <row r="13" spans="1:39" x14ac:dyDescent="0.25">
      <c r="A13" s="133"/>
      <c r="B13" s="160"/>
      <c r="C13" s="26" t="s">
        <v>14</v>
      </c>
      <c r="D13" s="57"/>
      <c r="E13" s="57"/>
      <c r="F13" s="57"/>
      <c r="G13" s="58">
        <f t="shared" si="1"/>
        <v>0</v>
      </c>
      <c r="H13" s="57">
        <v>10.49180003774959</v>
      </c>
      <c r="I13" s="59">
        <f t="shared" si="2"/>
        <v>10.49180003774959</v>
      </c>
      <c r="J13" s="57"/>
      <c r="K13" s="57"/>
      <c r="L13" s="57"/>
      <c r="M13" s="57"/>
      <c r="N13" s="57"/>
      <c r="O13" s="57">
        <v>0.20555613926213576</v>
      </c>
      <c r="P13" s="59">
        <f t="shared" si="3"/>
        <v>0.20555613926213576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10.697356177011725</v>
      </c>
      <c r="AI13" s="2"/>
      <c r="AJ13" s="2"/>
      <c r="AK13" s="2"/>
      <c r="AL13" s="2"/>
      <c r="AM13" s="2"/>
    </row>
    <row r="14" spans="1:39" x14ac:dyDescent="0.25">
      <c r="A14" s="133"/>
      <c r="B14" s="161"/>
      <c r="C14" s="28" t="s">
        <v>10</v>
      </c>
      <c r="D14" s="87">
        <f>D12+D13</f>
        <v>16.570815321562794</v>
      </c>
      <c r="E14" s="87">
        <f t="shared" ref="E14:AH14" si="8">E12+E13</f>
        <v>0</v>
      </c>
      <c r="F14" s="87">
        <f t="shared" si="8"/>
        <v>10.194247154608959</v>
      </c>
      <c r="G14" s="87">
        <f t="shared" si="8"/>
        <v>26.765062476171753</v>
      </c>
      <c r="H14" s="87">
        <f t="shared" si="8"/>
        <v>10.49180003774959</v>
      </c>
      <c r="I14" s="87">
        <f t="shared" si="8"/>
        <v>7448.6612727108022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0.25609237421334202</v>
      </c>
      <c r="P14" s="87">
        <f t="shared" si="8"/>
        <v>0.25609237421334202</v>
      </c>
      <c r="Q14" s="87">
        <f t="shared" si="8"/>
        <v>0</v>
      </c>
      <c r="R14" s="87">
        <f t="shared" si="8"/>
        <v>0</v>
      </c>
      <c r="S14" s="87">
        <f t="shared" si="8"/>
        <v>1.9467188736182992</v>
      </c>
      <c r="T14" s="87">
        <f t="shared" si="8"/>
        <v>1.9467188736182992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0</v>
      </c>
      <c r="AH14" s="87">
        <f t="shared" si="8"/>
        <v>7450.8640839586342</v>
      </c>
      <c r="AI14" s="2"/>
      <c r="AJ14" s="2"/>
      <c r="AK14" s="2"/>
      <c r="AL14" s="2"/>
      <c r="AM14" s="2"/>
    </row>
    <row r="15" spans="1:39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  <c r="AK15" s="2"/>
      <c r="AL15" s="2"/>
      <c r="AM15" s="2"/>
    </row>
    <row r="16" spans="1:39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  <c r="AJ16" s="2"/>
      <c r="AK16" s="2"/>
      <c r="AL16" s="2"/>
      <c r="AM16" s="2"/>
    </row>
    <row r="17" spans="1:39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  <c r="AK17" s="2"/>
      <c r="AL17" s="2"/>
      <c r="AM17" s="2"/>
    </row>
    <row r="18" spans="1:39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>
        <v>0.32078600777784178</v>
      </c>
      <c r="N18" s="57"/>
      <c r="O18" s="57"/>
      <c r="P18" s="59">
        <f t="shared" si="3"/>
        <v>0.32078600777784178</v>
      </c>
      <c r="Q18" s="57"/>
      <c r="R18" s="57"/>
      <c r="S18" s="57">
        <v>0.11218065836788453</v>
      </c>
      <c r="T18" s="59">
        <f t="shared" si="4"/>
        <v>0.11218065836788453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0.43296666614572632</v>
      </c>
      <c r="AI18" s="2"/>
      <c r="AJ18" s="2"/>
      <c r="AK18" s="2"/>
      <c r="AL18" s="2"/>
      <c r="AM18" s="2"/>
    </row>
    <row r="19" spans="1:39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3.1236601965032853</v>
      </c>
      <c r="O19" s="57"/>
      <c r="P19" s="59">
        <f t="shared" si="3"/>
        <v>3.1236601965032853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3.1236601965032853</v>
      </c>
      <c r="AI19" s="2"/>
      <c r="AJ19" s="2"/>
      <c r="AK19" s="2"/>
      <c r="AL19" s="2"/>
      <c r="AM19" s="2"/>
    </row>
    <row r="20" spans="1:39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>
        <v>0.10809020660437857</v>
      </c>
      <c r="I20" s="59">
        <f t="shared" si="2"/>
        <v>0.10809020660437857</v>
      </c>
      <c r="J20" s="57"/>
      <c r="K20" s="57"/>
      <c r="L20" s="57"/>
      <c r="M20" s="57"/>
      <c r="N20" s="57"/>
      <c r="O20" s="57">
        <v>0.39472748413940761</v>
      </c>
      <c r="P20" s="59">
        <f t="shared" si="3"/>
        <v>0.39472748413940761</v>
      </c>
      <c r="Q20" s="57"/>
      <c r="R20" s="57">
        <v>0.23229033746780903</v>
      </c>
      <c r="S20" s="57">
        <v>8.8142018971437086E-2</v>
      </c>
      <c r="T20" s="59">
        <f t="shared" si="4"/>
        <v>0.32043235643924611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0.82325004718303219</v>
      </c>
      <c r="AI20" s="2"/>
      <c r="AJ20" s="2"/>
      <c r="AK20" s="2"/>
      <c r="AL20" s="2"/>
      <c r="AM20" s="2"/>
    </row>
    <row r="21" spans="1:39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0.10809020660437857</v>
      </c>
      <c r="I21" s="88">
        <f t="shared" si="9"/>
        <v>0.10809020660437857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0.32078600777784178</v>
      </c>
      <c r="N21" s="88">
        <f t="shared" si="9"/>
        <v>3.1236601965032853</v>
      </c>
      <c r="O21" s="88">
        <f t="shared" si="9"/>
        <v>0.39472748413940761</v>
      </c>
      <c r="P21" s="88">
        <f t="shared" si="9"/>
        <v>3.839173688420535</v>
      </c>
      <c r="Q21" s="88">
        <f t="shared" si="9"/>
        <v>0</v>
      </c>
      <c r="R21" s="88">
        <f t="shared" si="9"/>
        <v>0.23229033746780903</v>
      </c>
      <c r="S21" s="88">
        <f t="shared" si="9"/>
        <v>0.20032267733932163</v>
      </c>
      <c r="T21" s="88">
        <f t="shared" si="9"/>
        <v>0.43261301480713066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4.3798769098320438</v>
      </c>
      <c r="AI21" s="2"/>
      <c r="AJ21" s="2"/>
      <c r="AK21" s="2"/>
      <c r="AL21" s="2"/>
      <c r="AM21" s="2"/>
    </row>
    <row r="22" spans="1:39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1.014296044408405</v>
      </c>
      <c r="R22" s="57"/>
      <c r="S22" s="57">
        <v>1.4662427159395888E-2</v>
      </c>
      <c r="T22" s="59">
        <f t="shared" si="4"/>
        <v>1.0289584715678008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1.0289584715678008</v>
      </c>
      <c r="AI22" s="2"/>
      <c r="AJ22" s="2"/>
      <c r="AK22" s="2"/>
      <c r="AL22" s="2"/>
      <c r="AM22" s="2"/>
    </row>
    <row r="23" spans="1:39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0.62808548758795013</v>
      </c>
      <c r="S23" s="57"/>
      <c r="T23" s="59">
        <f t="shared" si="4"/>
        <v>0.62808548758795013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0.62808548758795013</v>
      </c>
      <c r="AI23" s="2"/>
      <c r="AJ23" s="2"/>
      <c r="AK23" s="2"/>
      <c r="AL23" s="2"/>
      <c r="AM23" s="2"/>
    </row>
    <row r="24" spans="1:39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>
        <v>3.1709631245576256E-2</v>
      </c>
      <c r="P24" s="59">
        <f t="shared" si="3"/>
        <v>3.1709631245576256E-2</v>
      </c>
      <c r="Q24" s="57"/>
      <c r="R24" s="57"/>
      <c r="S24" s="57">
        <v>20.418362943534216</v>
      </c>
      <c r="T24" s="59">
        <f t="shared" si="4"/>
        <v>20.418362943534216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20.450072574779792</v>
      </c>
      <c r="AI24" s="2"/>
      <c r="AJ24" s="2"/>
      <c r="AK24" s="2"/>
      <c r="AL24" s="2"/>
      <c r="AM24" s="2"/>
    </row>
    <row r="25" spans="1:39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3.1709631245576256E-2</v>
      </c>
      <c r="P25" s="91">
        <f t="shared" si="11"/>
        <v>3.1709631245576256E-2</v>
      </c>
      <c r="Q25" s="91">
        <f t="shared" si="11"/>
        <v>1.014296044408405</v>
      </c>
      <c r="R25" s="91">
        <f t="shared" si="11"/>
        <v>0.62808548758795013</v>
      </c>
      <c r="S25" s="91">
        <f t="shared" si="11"/>
        <v>20.433025370693613</v>
      </c>
      <c r="T25" s="91">
        <f t="shared" si="11"/>
        <v>22.075406902689966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22.107116533935542</v>
      </c>
      <c r="AI25" s="2"/>
      <c r="AJ25" s="2"/>
      <c r="AK25" s="2"/>
      <c r="AL25" s="2"/>
      <c r="AM25" s="2"/>
    </row>
    <row r="26" spans="1:39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>
        <v>1.1950999760752596</v>
      </c>
      <c r="V26" s="57"/>
      <c r="W26" s="57"/>
      <c r="X26" s="57"/>
      <c r="Y26" s="57"/>
      <c r="Z26" s="59">
        <f t="shared" si="5"/>
        <v>1.1950999760752596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1.1950999760752596</v>
      </c>
      <c r="AI26" s="2"/>
      <c r="AJ26" s="2"/>
      <c r="AK26" s="2"/>
      <c r="AL26" s="2"/>
      <c r="AM26" s="2"/>
    </row>
    <row r="27" spans="1:39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  <c r="AI27" s="2"/>
      <c r="AJ27" s="2"/>
      <c r="AK27" s="2"/>
      <c r="AL27" s="2"/>
      <c r="AM27" s="2"/>
    </row>
    <row r="28" spans="1:39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/>
      <c r="X28" s="57"/>
      <c r="Y28" s="57"/>
      <c r="Z28" s="59">
        <f t="shared" si="5"/>
        <v>0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</v>
      </c>
      <c r="AI28" s="2"/>
      <c r="AJ28" s="2"/>
      <c r="AK28" s="2"/>
      <c r="AL28" s="2"/>
      <c r="AM28" s="2"/>
    </row>
    <row r="29" spans="1:39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/>
      <c r="Y29" s="57"/>
      <c r="Z29" s="59">
        <f t="shared" si="5"/>
        <v>0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</v>
      </c>
      <c r="AI29" s="2"/>
      <c r="AJ29" s="2"/>
      <c r="AK29" s="2"/>
      <c r="AL29" s="2"/>
      <c r="AM29" s="2"/>
    </row>
    <row r="30" spans="1:39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>
        <v>13.153788494971437</v>
      </c>
      <c r="Z30" s="59">
        <f t="shared" si="5"/>
        <v>13.153788494971437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13.153788494971437</v>
      </c>
      <c r="AI30" s="2"/>
      <c r="AJ30" s="2"/>
      <c r="AK30" s="2"/>
      <c r="AL30" s="2"/>
      <c r="AM30" s="2"/>
    </row>
    <row r="31" spans="1:39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1.1950999760752596</v>
      </c>
      <c r="V31" s="92">
        <f t="shared" si="12"/>
        <v>0</v>
      </c>
      <c r="W31" s="92">
        <f t="shared" si="12"/>
        <v>0</v>
      </c>
      <c r="X31" s="92">
        <f t="shared" si="12"/>
        <v>0</v>
      </c>
      <c r="Y31" s="92">
        <f t="shared" si="12"/>
        <v>13.153788494971437</v>
      </c>
      <c r="Z31" s="92">
        <f t="shared" si="12"/>
        <v>14.348888471046696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14.348888471046696</v>
      </c>
      <c r="AI31" s="2"/>
      <c r="AJ31" s="2"/>
      <c r="AK31" s="2"/>
      <c r="AL31" s="2"/>
      <c r="AM31" s="2"/>
    </row>
    <row r="32" spans="1:39" x14ac:dyDescent="0.25">
      <c r="A32" s="133"/>
      <c r="B32" s="54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  <c r="AK32" s="2"/>
      <c r="AL32" s="2"/>
      <c r="AM32" s="2"/>
    </row>
    <row r="33" spans="1:39" x14ac:dyDescent="0.25">
      <c r="A33" s="133"/>
      <c r="B33" s="82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  <c r="AK33" s="2"/>
      <c r="AL33" s="2"/>
      <c r="AM33" s="2"/>
    </row>
    <row r="34" spans="1:39" x14ac:dyDescent="0.25">
      <c r="A34" s="133"/>
      <c r="B34" s="183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>
        <v>0.20024964792712918</v>
      </c>
      <c r="P34" s="59">
        <f t="shared" si="3"/>
        <v>0.20024964792712918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7.9480895523766737</v>
      </c>
      <c r="AD34" s="57"/>
      <c r="AE34" s="57"/>
      <c r="AF34" s="57"/>
      <c r="AG34" s="59">
        <f t="shared" si="6"/>
        <v>7.9480895523766737</v>
      </c>
      <c r="AH34" s="58">
        <f t="shared" si="0"/>
        <v>8.148339200303802</v>
      </c>
      <c r="AI34" s="2"/>
      <c r="AJ34" s="2"/>
      <c r="AK34" s="2"/>
      <c r="AL34" s="2"/>
      <c r="AM34" s="2"/>
    </row>
    <row r="35" spans="1:39" x14ac:dyDescent="0.25">
      <c r="A35" s="133"/>
      <c r="B35" s="188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>
        <v>19.127475106487001</v>
      </c>
      <c r="AE35" s="57"/>
      <c r="AF35" s="57"/>
      <c r="AG35" s="59">
        <f t="shared" si="6"/>
        <v>19.127475106487001</v>
      </c>
      <c r="AH35" s="58">
        <f t="shared" si="0"/>
        <v>19.127475106487001</v>
      </c>
      <c r="AI35" s="2"/>
      <c r="AJ35" s="2"/>
      <c r="AK35" s="2"/>
      <c r="AL35" s="2"/>
      <c r="AM35" s="2"/>
    </row>
    <row r="36" spans="1:39" x14ac:dyDescent="0.25">
      <c r="A36" s="133"/>
      <c r="B36" s="188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3.8923334444742324</v>
      </c>
      <c r="AF36" s="57"/>
      <c r="AG36" s="59">
        <f t="shared" si="6"/>
        <v>3.8923334444742324</v>
      </c>
      <c r="AH36" s="58">
        <f t="shared" si="0"/>
        <v>3.8923334444742324</v>
      </c>
      <c r="AI36" s="2"/>
      <c r="AJ36" s="2"/>
      <c r="AK36" s="2"/>
      <c r="AL36" s="2"/>
      <c r="AM36" s="2"/>
    </row>
    <row r="37" spans="1:39" x14ac:dyDescent="0.25">
      <c r="A37" s="133"/>
      <c r="B37" s="188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>
        <v>5.6554374223749891E-2</v>
      </c>
      <c r="P37" s="59">
        <f t="shared" si="3"/>
        <v>5.6554374223749891E-2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0.4797420259222564</v>
      </c>
      <c r="AG37" s="59">
        <f t="shared" si="6"/>
        <v>0.4797420259222564</v>
      </c>
      <c r="AH37" s="58">
        <f t="shared" si="0"/>
        <v>0.53629640014600632</v>
      </c>
      <c r="AI37" s="2"/>
      <c r="AJ37" s="2"/>
      <c r="AK37" s="2"/>
      <c r="AL37" s="2"/>
      <c r="AM37" s="2"/>
    </row>
    <row r="38" spans="1:39" x14ac:dyDescent="0.25">
      <c r="A38" s="133"/>
      <c r="B38" s="189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</v>
      </c>
      <c r="O38" s="93">
        <f t="shared" si="13"/>
        <v>0.25680402215087905</v>
      </c>
      <c r="P38" s="93">
        <f t="shared" si="13"/>
        <v>0.25680402215087905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7.9480895523766737</v>
      </c>
      <c r="AD38" s="93">
        <f t="shared" si="14"/>
        <v>19.127475106487001</v>
      </c>
      <c r="AE38" s="93">
        <f t="shared" si="14"/>
        <v>3.8923334444742324</v>
      </c>
      <c r="AF38" s="93">
        <f t="shared" si="14"/>
        <v>0.4797420259222564</v>
      </c>
      <c r="AG38" s="93">
        <f t="shared" si="14"/>
        <v>31.447640129260165</v>
      </c>
      <c r="AH38" s="98">
        <f t="shared" si="14"/>
        <v>31.704444151411042</v>
      </c>
      <c r="AI38" s="2"/>
      <c r="AJ38" s="2"/>
      <c r="AK38" s="2"/>
      <c r="AL38" s="2"/>
      <c r="AM38" s="2"/>
    </row>
    <row r="39" spans="1:39" x14ac:dyDescent="0.25">
      <c r="A39" s="133"/>
      <c r="B39" s="148" t="s">
        <v>37</v>
      </c>
      <c r="C39" s="149"/>
      <c r="D39" s="61">
        <v>16.570815321562794</v>
      </c>
      <c r="E39" s="61"/>
      <c r="F39" s="61">
        <v>10.194247154608959</v>
      </c>
      <c r="G39" s="58">
        <f t="shared" si="1"/>
        <v>26.765062476171753</v>
      </c>
      <c r="H39" s="61">
        <v>10.599890244353968</v>
      </c>
      <c r="I39" s="59">
        <f t="shared" si="2"/>
        <v>37.364952720525721</v>
      </c>
      <c r="J39" s="61"/>
      <c r="K39" s="61"/>
      <c r="L39" s="61"/>
      <c r="M39" s="61">
        <v>0.32078600777784178</v>
      </c>
      <c r="N39" s="61">
        <v>3.1236601965032853</v>
      </c>
      <c r="O39" s="61">
        <v>0.93933351174920499</v>
      </c>
      <c r="P39" s="59">
        <f t="shared" si="3"/>
        <v>4.3837797160303325</v>
      </c>
      <c r="Q39" s="61">
        <v>1.014296044408405</v>
      </c>
      <c r="R39" s="61">
        <v>0.86037582505575916</v>
      </c>
      <c r="S39" s="61">
        <v>22.58006692165123</v>
      </c>
      <c r="T39" s="59">
        <f t="shared" si="4"/>
        <v>24.454738791115396</v>
      </c>
      <c r="U39" s="61">
        <v>1.1950999760752596</v>
      </c>
      <c r="V39" s="61"/>
      <c r="W39" s="61"/>
      <c r="X39" s="61"/>
      <c r="Y39" s="61">
        <v>13.153788494971437</v>
      </c>
      <c r="Z39" s="59">
        <f t="shared" si="5"/>
        <v>14.348888471046696</v>
      </c>
      <c r="AA39" s="61"/>
      <c r="AB39" s="61"/>
      <c r="AC39" s="61">
        <v>7.9480895523766737</v>
      </c>
      <c r="AD39" s="61">
        <v>19.127475106487001</v>
      </c>
      <c r="AE39" s="61">
        <v>3.8923334444742324</v>
      </c>
      <c r="AF39" s="61">
        <v>0.4797420259222564</v>
      </c>
      <c r="AG39" s="59">
        <f t="shared" si="6"/>
        <v>31.447640129260165</v>
      </c>
      <c r="AH39" s="58">
        <f t="shared" si="0"/>
        <v>111.99999982797831</v>
      </c>
      <c r="AI39" s="2"/>
      <c r="AJ39" s="2"/>
      <c r="AK39" s="2"/>
      <c r="AL39" s="2"/>
      <c r="AM39" s="2"/>
    </row>
    <row r="40" spans="1:39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  <c r="AK40" s="2"/>
      <c r="AL40" s="2"/>
      <c r="AM40" s="2"/>
    </row>
    <row r="41" spans="1:39" x14ac:dyDescent="0.25">
      <c r="A41" s="43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9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9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9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9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</sheetData>
  <mergeCells count="20">
    <mergeCell ref="A3:T3"/>
    <mergeCell ref="U3:AH3"/>
    <mergeCell ref="U6:AH6"/>
    <mergeCell ref="U4:AH5"/>
    <mergeCell ref="AH7:AH8"/>
    <mergeCell ref="AC7:AG7"/>
    <mergeCell ref="U7:Z7"/>
    <mergeCell ref="D7:I7"/>
    <mergeCell ref="A4:C8"/>
    <mergeCell ref="D4:T5"/>
    <mergeCell ref="D6:T6"/>
    <mergeCell ref="Q7:T7"/>
    <mergeCell ref="J7:P7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I42"/>
  <sheetViews>
    <sheetView view="pageLayout" zoomScale="70" zoomScaleNormal="130" zoomScalePageLayoutView="70" workbookViewId="0">
      <selection activeCell="T45" sqref="T45"/>
    </sheetView>
  </sheetViews>
  <sheetFormatPr defaultColWidth="9.140625" defaultRowHeight="15" x14ac:dyDescent="0.25"/>
  <cols>
    <col min="1" max="1" width="7.140625" style="83" customWidth="1"/>
    <col min="2" max="2" width="21.85546875" style="83" customWidth="1"/>
    <col min="3" max="3" width="29" style="83" customWidth="1"/>
    <col min="4" max="4" width="7.85546875" style="83" customWidth="1"/>
    <col min="5" max="6" width="6.85546875" style="83" customWidth="1"/>
    <col min="7" max="7" width="7.7109375" style="83" customWidth="1"/>
    <col min="8" max="8" width="7" style="83" customWidth="1"/>
    <col min="9" max="9" width="8.85546875" style="83" customWidth="1"/>
    <col min="10" max="10" width="6.85546875" style="83" customWidth="1"/>
    <col min="11" max="11" width="6.5703125" style="83" customWidth="1"/>
    <col min="12" max="12" width="6" style="83" customWidth="1"/>
    <col min="13" max="13" width="6.7109375" style="83" customWidth="1"/>
    <col min="14" max="14" width="6.28515625" style="83" customWidth="1"/>
    <col min="15" max="15" width="6.7109375" style="83" customWidth="1"/>
    <col min="16" max="16" width="8.5703125" style="83" customWidth="1"/>
    <col min="17" max="18" width="6.28515625" style="83" customWidth="1"/>
    <col min="19" max="19" width="6.42578125" style="83" customWidth="1"/>
    <col min="20" max="20" width="8.5703125" style="83" customWidth="1"/>
    <col min="21" max="21" width="8.140625" style="83" customWidth="1"/>
    <col min="22" max="22" width="9.28515625" style="83" customWidth="1"/>
    <col min="23" max="23" width="7.28515625" style="83" customWidth="1"/>
    <col min="24" max="24" width="7.7109375" style="83" customWidth="1"/>
    <col min="25" max="25" width="7.140625" style="83" customWidth="1"/>
    <col min="26" max="28" width="9.28515625" style="83" customWidth="1"/>
    <col min="29" max="29" width="7.85546875" style="83" customWidth="1"/>
    <col min="30" max="30" width="8.140625" style="83" customWidth="1"/>
    <col min="31" max="31" width="8.7109375" style="83" customWidth="1"/>
    <col min="32" max="32" width="8.28515625" style="83" customWidth="1"/>
    <col min="33" max="33" width="9.7109375" style="83" customWidth="1"/>
    <col min="34" max="34" width="15.28515625" style="83" customWidth="1"/>
    <col min="35" max="16384" width="9.140625" style="83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5" x14ac:dyDescent="0.25">
      <c r="B2" s="52"/>
      <c r="C2" s="52"/>
      <c r="D2" s="52" t="s">
        <v>74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x14ac:dyDescent="0.25">
      <c r="A3" s="191" t="s">
        <v>81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5" ht="15" customHeight="1" x14ac:dyDescent="0.25">
      <c r="A4" s="153" t="s">
        <v>0</v>
      </c>
      <c r="B4" s="153"/>
      <c r="C4" s="153"/>
      <c r="D4" s="116" t="s">
        <v>86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86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5" ht="45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5" s="6" customFormat="1" ht="16.5" customHeight="1" x14ac:dyDescent="0.25">
      <c r="A8" s="153"/>
      <c r="B8" s="153"/>
      <c r="C8" s="153"/>
      <c r="D8" s="84">
        <v>1.1000000000000001</v>
      </c>
      <c r="E8" s="84">
        <v>1.2</v>
      </c>
      <c r="F8" s="84">
        <v>1.3</v>
      </c>
      <c r="G8" s="69" t="s">
        <v>9</v>
      </c>
      <c r="H8" s="84">
        <v>1.4</v>
      </c>
      <c r="I8" s="70" t="s">
        <v>10</v>
      </c>
      <c r="J8" s="45">
        <v>2.1</v>
      </c>
      <c r="K8" s="45">
        <v>2.2000000000000002</v>
      </c>
      <c r="L8" s="45">
        <v>2.2999999999999998</v>
      </c>
      <c r="M8" s="45">
        <v>2.4</v>
      </c>
      <c r="N8" s="45">
        <v>2.5</v>
      </c>
      <c r="O8" s="45">
        <v>2.6</v>
      </c>
      <c r="P8" s="71" t="s">
        <v>10</v>
      </c>
      <c r="Q8" s="85">
        <v>3.1</v>
      </c>
      <c r="R8" s="85">
        <v>3.2</v>
      </c>
      <c r="S8" s="85">
        <v>3.3</v>
      </c>
      <c r="T8" s="72" t="s">
        <v>10</v>
      </c>
      <c r="U8" s="86">
        <v>4.0999999999999996</v>
      </c>
      <c r="V8" s="86">
        <v>4.2</v>
      </c>
      <c r="W8" s="86">
        <v>4.3</v>
      </c>
      <c r="X8" s="86">
        <v>4.4000000000000004</v>
      </c>
      <c r="Y8" s="86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1462899.852008241</v>
      </c>
      <c r="E9" s="57">
        <v>28.591199803910367</v>
      </c>
      <c r="F9" s="57">
        <v>3709.1489538711512</v>
      </c>
      <c r="G9" s="58">
        <f>SUM(D9:F9)</f>
        <v>1466637.592161916</v>
      </c>
      <c r="H9" s="57">
        <v>78276.277099554398</v>
      </c>
      <c r="I9" s="59">
        <f>SUM(G9:H9)</f>
        <v>1544913.8692614704</v>
      </c>
      <c r="J9" s="57">
        <v>129.92001708788277</v>
      </c>
      <c r="K9" s="57">
        <v>134.03626763498104</v>
      </c>
      <c r="L9" s="57">
        <v>0</v>
      </c>
      <c r="M9" s="57">
        <v>93.646875180558609</v>
      </c>
      <c r="N9" s="57">
        <v>71.021879644957977</v>
      </c>
      <c r="O9" s="57">
        <v>2721.5647332368799</v>
      </c>
      <c r="P9" s="59">
        <f>SUM(J9:O9)</f>
        <v>3150.1897727852602</v>
      </c>
      <c r="Q9" s="57">
        <v>453.58892518146598</v>
      </c>
      <c r="R9" s="57">
        <v>366.17898029403995</v>
      </c>
      <c r="S9" s="57">
        <v>1195.2521812816794</v>
      </c>
      <c r="T9" s="59">
        <f>SUM(Q9:S9)</f>
        <v>2015.0200867571853</v>
      </c>
      <c r="U9" s="57">
        <v>101.73242482125639</v>
      </c>
      <c r="V9" s="57">
        <v>0.10670074562048432</v>
      </c>
      <c r="W9" s="57">
        <v>37.033429150853038</v>
      </c>
      <c r="X9" s="57">
        <v>508.60944809175959</v>
      </c>
      <c r="Y9" s="57">
        <v>0.15219268455798973</v>
      </c>
      <c r="Z9" s="59">
        <f>SUM(U9:Y9)</f>
        <v>647.6341954940475</v>
      </c>
      <c r="AA9" s="57">
        <v>48.213987429493365</v>
      </c>
      <c r="AB9" s="57">
        <v>2.6733472754649323</v>
      </c>
      <c r="AC9" s="57">
        <v>222.03634872089745</v>
      </c>
      <c r="AD9" s="57">
        <v>5.208255034184381</v>
      </c>
      <c r="AE9" s="57">
        <v>1014.4000490623073</v>
      </c>
      <c r="AF9" s="57">
        <v>987.26417015113998</v>
      </c>
      <c r="AG9" s="59">
        <f>SUM(AC9:AF9)</f>
        <v>2228.9088229685294</v>
      </c>
      <c r="AH9" s="58">
        <f t="shared" ref="AH9:AH37" si="0">AG9+AB9+AA9+Z9+T9+P9+I9</f>
        <v>1553006.5094741804</v>
      </c>
      <c r="AI9" s="2"/>
    </row>
    <row r="10" spans="1:35" x14ac:dyDescent="0.25">
      <c r="A10" s="133"/>
      <c r="B10" s="160"/>
      <c r="C10" s="26" t="s">
        <v>12</v>
      </c>
      <c r="D10" s="57">
        <v>147.92630239409186</v>
      </c>
      <c r="E10" s="57">
        <v>1390.5307968438915</v>
      </c>
      <c r="F10" s="57">
        <v>2.2853100790513219</v>
      </c>
      <c r="G10" s="58">
        <f t="shared" ref="G10:G39" si="1">SUM(D10:F10)</f>
        <v>1540.7424093170346</v>
      </c>
      <c r="H10" s="57">
        <v>2.712048335136099E-2</v>
      </c>
      <c r="I10" s="59">
        <f t="shared" ref="I10:I39" si="2">SUM(G10:H10)</f>
        <v>1540.769529800386</v>
      </c>
      <c r="J10" s="57">
        <v>0.46137116682771961</v>
      </c>
      <c r="K10" s="57">
        <v>5.1927168090791384E-2</v>
      </c>
      <c r="L10" s="57">
        <v>0</v>
      </c>
      <c r="M10" s="57">
        <v>0</v>
      </c>
      <c r="N10" s="57">
        <v>0</v>
      </c>
      <c r="O10" s="57">
        <v>701.42573316095093</v>
      </c>
      <c r="P10" s="59">
        <f t="shared" ref="P10:P39" si="3">SUM(J10:O10)</f>
        <v>701.93903149586947</v>
      </c>
      <c r="Q10" s="57">
        <v>1.9761539920344087E-2</v>
      </c>
      <c r="R10" s="57">
        <v>1.5802052986764739</v>
      </c>
      <c r="S10" s="57">
        <v>5.8854678815575101E-2</v>
      </c>
      <c r="T10" s="59">
        <f t="shared" ref="T10:T39" si="4">SUM(Q10:S10)</f>
        <v>1.658821517412393</v>
      </c>
      <c r="U10" s="57">
        <v>321.48273240041812</v>
      </c>
      <c r="V10" s="57">
        <v>0.81932601271344507</v>
      </c>
      <c r="W10" s="57">
        <v>0.18976837006014807</v>
      </c>
      <c r="X10" s="57">
        <v>1175.8324012358028</v>
      </c>
      <c r="Y10" s="57">
        <v>0</v>
      </c>
      <c r="Z10" s="59">
        <f t="shared" ref="Z10:Z39" si="5">SUM(U10:Y10)</f>
        <v>1498.3242280189945</v>
      </c>
      <c r="AA10" s="57">
        <v>0.54480204676174371</v>
      </c>
      <c r="AB10" s="57">
        <v>0</v>
      </c>
      <c r="AC10" s="57">
        <v>0</v>
      </c>
      <c r="AD10" s="57">
        <v>0</v>
      </c>
      <c r="AE10" s="57">
        <v>0</v>
      </c>
      <c r="AF10" s="57">
        <v>7.7959413588017515E-2</v>
      </c>
      <c r="AG10" s="59">
        <f t="shared" ref="AG10:AG39" si="6">SUM(AC10:AF10)</f>
        <v>7.7959413588017515E-2</v>
      </c>
      <c r="AH10" s="58">
        <f t="shared" si="0"/>
        <v>3743.3143722930122</v>
      </c>
      <c r="AI10" s="2"/>
    </row>
    <row r="11" spans="1:35" x14ac:dyDescent="0.25">
      <c r="A11" s="133"/>
      <c r="B11" s="160"/>
      <c r="C11" s="26" t="s">
        <v>13</v>
      </c>
      <c r="D11" s="57">
        <v>1617.9689701075572</v>
      </c>
      <c r="E11" s="57">
        <v>4.2971678097126595</v>
      </c>
      <c r="F11" s="57">
        <v>80771.495257065777</v>
      </c>
      <c r="G11" s="58">
        <f t="shared" si="1"/>
        <v>82393.761394983041</v>
      </c>
      <c r="H11" s="57">
        <v>582.45924351518329</v>
      </c>
      <c r="I11" s="59">
        <f t="shared" si="2"/>
        <v>82976.220638498227</v>
      </c>
      <c r="J11" s="57">
        <v>4.4018037966892409</v>
      </c>
      <c r="K11" s="57">
        <v>4.3833715190880849</v>
      </c>
      <c r="L11" s="57">
        <v>0</v>
      </c>
      <c r="M11" s="57">
        <v>0.95811366489883054</v>
      </c>
      <c r="N11" s="57">
        <v>2.3043354918576902</v>
      </c>
      <c r="O11" s="57">
        <v>217.26561851577671</v>
      </c>
      <c r="P11" s="59">
        <f t="shared" si="3"/>
        <v>229.31324298831055</v>
      </c>
      <c r="Q11" s="57">
        <v>6.9826359876474902</v>
      </c>
      <c r="R11" s="57">
        <v>10.694818000530068</v>
      </c>
      <c r="S11" s="57">
        <v>173.762092995252</v>
      </c>
      <c r="T11" s="59">
        <f t="shared" si="4"/>
        <v>191.43954698342955</v>
      </c>
      <c r="U11" s="57">
        <v>53.146950180076352</v>
      </c>
      <c r="V11" s="57">
        <v>0</v>
      </c>
      <c r="W11" s="57">
        <v>7.1697381225185777E-2</v>
      </c>
      <c r="X11" s="57">
        <v>29.713686970298621</v>
      </c>
      <c r="Y11" s="57">
        <v>0</v>
      </c>
      <c r="Z11" s="59">
        <f t="shared" si="5"/>
        <v>82.932334531600162</v>
      </c>
      <c r="AA11" s="57">
        <v>4.1476163017126089</v>
      </c>
      <c r="AB11" s="57">
        <v>5.0325136712136933</v>
      </c>
      <c r="AC11" s="57">
        <v>3.4703151595582975</v>
      </c>
      <c r="AD11" s="57">
        <v>0.15244115073364997</v>
      </c>
      <c r="AE11" s="57">
        <v>12.186082075467814</v>
      </c>
      <c r="AF11" s="57">
        <v>8.6994587846268274</v>
      </c>
      <c r="AG11" s="59">
        <f t="shared" si="6"/>
        <v>24.508297170386591</v>
      </c>
      <c r="AH11" s="58">
        <f t="shared" si="0"/>
        <v>83513.594190144882</v>
      </c>
      <c r="AI11" s="2"/>
    </row>
    <row r="12" spans="1:35" ht="15" customHeight="1" x14ac:dyDescent="0.25">
      <c r="A12" s="133"/>
      <c r="B12" s="160"/>
      <c r="C12" s="27" t="s">
        <v>75</v>
      </c>
      <c r="D12" s="94">
        <f>SUM(D9:D11)</f>
        <v>1464665.7472807427</v>
      </c>
      <c r="E12" s="94">
        <f t="shared" ref="E12:AH12" si="7">SUM(E9:E11)</f>
        <v>1423.4191644575144</v>
      </c>
      <c r="F12" s="94">
        <f t="shared" si="7"/>
        <v>84482.929521015976</v>
      </c>
      <c r="G12" s="94">
        <f t="shared" si="7"/>
        <v>1550572.0959662162</v>
      </c>
      <c r="H12" s="94">
        <f t="shared" si="7"/>
        <v>78858.763463552939</v>
      </c>
      <c r="I12" s="94">
        <f t="shared" si="7"/>
        <v>1629430.859429769</v>
      </c>
      <c r="J12" s="94">
        <f t="shared" si="7"/>
        <v>134.78319205139974</v>
      </c>
      <c r="K12" s="94">
        <f t="shared" si="7"/>
        <v>138.47156632215993</v>
      </c>
      <c r="L12" s="94">
        <f t="shared" si="7"/>
        <v>0</v>
      </c>
      <c r="M12" s="94">
        <f t="shared" si="7"/>
        <v>94.604988845457441</v>
      </c>
      <c r="N12" s="94">
        <f t="shared" si="7"/>
        <v>73.326215136815662</v>
      </c>
      <c r="O12" s="94">
        <f t="shared" si="7"/>
        <v>3640.2560849136075</v>
      </c>
      <c r="P12" s="94">
        <f t="shared" si="7"/>
        <v>4081.4420472694401</v>
      </c>
      <c r="Q12" s="94">
        <f t="shared" si="7"/>
        <v>460.59132270903382</v>
      </c>
      <c r="R12" s="94">
        <f t="shared" si="7"/>
        <v>378.45400359324645</v>
      </c>
      <c r="S12" s="94">
        <f t="shared" si="7"/>
        <v>1369.0731289557471</v>
      </c>
      <c r="T12" s="94">
        <f t="shared" si="7"/>
        <v>2208.1184552580271</v>
      </c>
      <c r="U12" s="94">
        <f t="shared" si="7"/>
        <v>476.3621074017509</v>
      </c>
      <c r="V12" s="94">
        <f t="shared" si="7"/>
        <v>0.92602675833392945</v>
      </c>
      <c r="W12" s="94">
        <f t="shared" si="7"/>
        <v>37.294894902138374</v>
      </c>
      <c r="X12" s="94">
        <f t="shared" si="7"/>
        <v>1714.1555362978609</v>
      </c>
      <c r="Y12" s="94">
        <f t="shared" si="7"/>
        <v>0.15219268455798973</v>
      </c>
      <c r="Z12" s="94">
        <f t="shared" si="7"/>
        <v>2228.8907580446421</v>
      </c>
      <c r="AA12" s="94">
        <f t="shared" si="7"/>
        <v>52.90640577796772</v>
      </c>
      <c r="AB12" s="94">
        <f t="shared" si="7"/>
        <v>7.7058609466786256</v>
      </c>
      <c r="AC12" s="94">
        <f t="shared" si="7"/>
        <v>225.50666388045576</v>
      </c>
      <c r="AD12" s="94">
        <f t="shared" si="7"/>
        <v>5.360696184918031</v>
      </c>
      <c r="AE12" s="94">
        <f t="shared" si="7"/>
        <v>1026.5861311377751</v>
      </c>
      <c r="AF12" s="94">
        <f t="shared" si="7"/>
        <v>996.04158834935481</v>
      </c>
      <c r="AG12" s="94">
        <f t="shared" si="7"/>
        <v>2253.4950795525037</v>
      </c>
      <c r="AH12" s="94">
        <f t="shared" si="7"/>
        <v>1640263.4180366183</v>
      </c>
      <c r="AI12" s="2"/>
    </row>
    <row r="13" spans="1:35" x14ac:dyDescent="0.25">
      <c r="A13" s="133"/>
      <c r="B13" s="160"/>
      <c r="C13" s="26" t="s">
        <v>14</v>
      </c>
      <c r="D13" s="57">
        <v>30951.220493353303</v>
      </c>
      <c r="E13" s="57">
        <v>0</v>
      </c>
      <c r="F13" s="57">
        <v>428.54087598795701</v>
      </c>
      <c r="G13" s="58">
        <f t="shared" si="1"/>
        <v>31379.76136934126</v>
      </c>
      <c r="H13" s="57">
        <v>148222.37745169841</v>
      </c>
      <c r="I13" s="59">
        <f t="shared" si="2"/>
        <v>179602.13882103967</v>
      </c>
      <c r="J13" s="57">
        <v>37.368483972684416</v>
      </c>
      <c r="K13" s="57">
        <v>20.095729824325442</v>
      </c>
      <c r="L13" s="57">
        <v>0</v>
      </c>
      <c r="M13" s="57">
        <v>126.42004566094379</v>
      </c>
      <c r="N13" s="57">
        <v>6.7539159583143942</v>
      </c>
      <c r="O13" s="57">
        <v>831.12613844962834</v>
      </c>
      <c r="P13" s="59">
        <f t="shared" si="3"/>
        <v>1021.7643138658964</v>
      </c>
      <c r="Q13" s="57">
        <v>102.91177703994946</v>
      </c>
      <c r="R13" s="57">
        <v>47.64014912428275</v>
      </c>
      <c r="S13" s="57">
        <v>289.426771143971</v>
      </c>
      <c r="T13" s="59">
        <f t="shared" si="4"/>
        <v>439.97869730820321</v>
      </c>
      <c r="U13" s="57">
        <v>2.2016794241794573</v>
      </c>
      <c r="V13" s="57">
        <v>0</v>
      </c>
      <c r="W13" s="57">
        <v>7.925116268193797</v>
      </c>
      <c r="X13" s="57">
        <v>60.099234635141272</v>
      </c>
      <c r="Y13" s="57">
        <v>6.0009738270929175E-2</v>
      </c>
      <c r="Z13" s="59">
        <f t="shared" si="5"/>
        <v>70.286040065785457</v>
      </c>
      <c r="AA13" s="57">
        <v>40.786615557319102</v>
      </c>
      <c r="AB13" s="57">
        <v>0</v>
      </c>
      <c r="AC13" s="57">
        <v>122.3668067590758</v>
      </c>
      <c r="AD13" s="57">
        <v>0.38154042433132551</v>
      </c>
      <c r="AE13" s="57">
        <v>106.23227520916407</v>
      </c>
      <c r="AF13" s="57">
        <v>65.010486205655923</v>
      </c>
      <c r="AG13" s="59">
        <f t="shared" si="6"/>
        <v>293.99110859822713</v>
      </c>
      <c r="AH13" s="58">
        <f t="shared" si="0"/>
        <v>181468.94559643511</v>
      </c>
      <c r="AI13" s="2"/>
    </row>
    <row r="14" spans="1:35" x14ac:dyDescent="0.25">
      <c r="A14" s="133"/>
      <c r="B14" s="161"/>
      <c r="C14" s="28" t="s">
        <v>10</v>
      </c>
      <c r="D14" s="94">
        <f>D12+D13</f>
        <v>1495616.9677740959</v>
      </c>
      <c r="E14" s="94">
        <f t="shared" ref="E14:AH14" si="8">E12+E13</f>
        <v>1423.4191644575144</v>
      </c>
      <c r="F14" s="94">
        <f t="shared" si="8"/>
        <v>84911.470397003926</v>
      </c>
      <c r="G14" s="94">
        <f t="shared" si="8"/>
        <v>1581951.8573355575</v>
      </c>
      <c r="H14" s="94">
        <f t="shared" si="8"/>
        <v>227081.14091525134</v>
      </c>
      <c r="I14" s="94">
        <f t="shared" si="8"/>
        <v>1809032.9982508086</v>
      </c>
      <c r="J14" s="94">
        <f t="shared" si="8"/>
        <v>172.15167602408417</v>
      </c>
      <c r="K14" s="94">
        <f t="shared" si="8"/>
        <v>158.56729614648538</v>
      </c>
      <c r="L14" s="94">
        <f t="shared" si="8"/>
        <v>0</v>
      </c>
      <c r="M14" s="94">
        <f t="shared" si="8"/>
        <v>221.02503450640123</v>
      </c>
      <c r="N14" s="94">
        <f t="shared" si="8"/>
        <v>80.080131095130056</v>
      </c>
      <c r="O14" s="94">
        <f t="shared" si="8"/>
        <v>4471.3822233632363</v>
      </c>
      <c r="P14" s="94">
        <f t="shared" si="8"/>
        <v>5103.2063611353369</v>
      </c>
      <c r="Q14" s="94">
        <f t="shared" si="8"/>
        <v>563.50309974898323</v>
      </c>
      <c r="R14" s="94">
        <f t="shared" si="8"/>
        <v>426.0941527175292</v>
      </c>
      <c r="S14" s="94">
        <f t="shared" si="8"/>
        <v>1658.4999000997182</v>
      </c>
      <c r="T14" s="94">
        <f t="shared" si="8"/>
        <v>2648.0971525662303</v>
      </c>
      <c r="U14" s="94">
        <f t="shared" si="8"/>
        <v>478.56378682593038</v>
      </c>
      <c r="V14" s="94">
        <f t="shared" si="8"/>
        <v>0.92602675833392945</v>
      </c>
      <c r="W14" s="94">
        <f t="shared" si="8"/>
        <v>45.220011170332171</v>
      </c>
      <c r="X14" s="94">
        <f t="shared" si="8"/>
        <v>1774.2547709330022</v>
      </c>
      <c r="Y14" s="94">
        <f t="shared" si="8"/>
        <v>0.21220242282891891</v>
      </c>
      <c r="Z14" s="94">
        <f t="shared" si="8"/>
        <v>2299.1767981104276</v>
      </c>
      <c r="AA14" s="94">
        <f t="shared" si="8"/>
        <v>93.693021335286829</v>
      </c>
      <c r="AB14" s="94">
        <f t="shared" si="8"/>
        <v>7.7058609466786256</v>
      </c>
      <c r="AC14" s="94">
        <f t="shared" si="8"/>
        <v>347.87347063953155</v>
      </c>
      <c r="AD14" s="94">
        <f t="shared" si="8"/>
        <v>5.7422366092493569</v>
      </c>
      <c r="AE14" s="94">
        <f t="shared" si="8"/>
        <v>1132.8184063469391</v>
      </c>
      <c r="AF14" s="94">
        <f t="shared" si="8"/>
        <v>1061.0520745550107</v>
      </c>
      <c r="AG14" s="94">
        <f t="shared" si="8"/>
        <v>2547.4861881507309</v>
      </c>
      <c r="AH14" s="94">
        <f t="shared" si="8"/>
        <v>1821732.3636330534</v>
      </c>
      <c r="AI14" s="2"/>
    </row>
    <row r="15" spans="1:35" ht="16.5" customHeight="1" x14ac:dyDescent="0.25">
      <c r="A15" s="133"/>
      <c r="B15" s="162" t="s">
        <v>83</v>
      </c>
      <c r="C15" s="29" t="s">
        <v>16</v>
      </c>
      <c r="D15" s="57">
        <v>16.103480752850185</v>
      </c>
      <c r="E15" s="57">
        <v>0</v>
      </c>
      <c r="F15" s="57">
        <v>2.687916999528165E-2</v>
      </c>
      <c r="G15" s="58">
        <f t="shared" si="1"/>
        <v>16.130359922845468</v>
      </c>
      <c r="H15" s="57">
        <v>50.06834407480585</v>
      </c>
      <c r="I15" s="59">
        <f t="shared" si="2"/>
        <v>66.198703997651322</v>
      </c>
      <c r="J15" s="57">
        <v>101614.3594747193</v>
      </c>
      <c r="K15" s="57">
        <v>2526.1955196832546</v>
      </c>
      <c r="L15" s="57">
        <v>0</v>
      </c>
      <c r="M15" s="57">
        <v>9.2492951382062518</v>
      </c>
      <c r="N15" s="57">
        <v>3035.5203822300477</v>
      </c>
      <c r="O15" s="57">
        <v>316.1084975629077</v>
      </c>
      <c r="P15" s="59">
        <f t="shared" si="3"/>
        <v>107501.43316933372</v>
      </c>
      <c r="Q15" s="57">
        <v>46.168285246382041</v>
      </c>
      <c r="R15" s="57">
        <v>1.7472126374122867</v>
      </c>
      <c r="S15" s="57">
        <v>6.44711174025608</v>
      </c>
      <c r="T15" s="59">
        <f t="shared" si="4"/>
        <v>54.362609624050407</v>
      </c>
      <c r="U15" s="57">
        <v>6.675846477975564</v>
      </c>
      <c r="V15" s="57">
        <v>0.3543393794950695</v>
      </c>
      <c r="W15" s="57">
        <v>0</v>
      </c>
      <c r="X15" s="57">
        <v>452.97739650051972</v>
      </c>
      <c r="Y15" s="57">
        <v>0</v>
      </c>
      <c r="Z15" s="59">
        <f t="shared" si="5"/>
        <v>460.00758235799037</v>
      </c>
      <c r="AA15" s="57">
        <v>5.2868022596913616E-2</v>
      </c>
      <c r="AB15" s="57">
        <v>65902.18893371569</v>
      </c>
      <c r="AC15" s="57">
        <v>0</v>
      </c>
      <c r="AD15" s="57">
        <v>0</v>
      </c>
      <c r="AE15" s="57">
        <v>0</v>
      </c>
      <c r="AF15" s="57">
        <v>1.4045752485360552</v>
      </c>
      <c r="AG15" s="59">
        <f t="shared" si="6"/>
        <v>1.4045752485360552</v>
      </c>
      <c r="AH15" s="58">
        <f t="shared" si="0"/>
        <v>173985.64844230024</v>
      </c>
      <c r="AI15" s="2"/>
    </row>
    <row r="16" spans="1:35" x14ac:dyDescent="0.25">
      <c r="A16" s="133"/>
      <c r="B16" s="174"/>
      <c r="C16" s="29" t="s">
        <v>17</v>
      </c>
      <c r="D16" s="57">
        <v>193.32982376244257</v>
      </c>
      <c r="E16" s="57">
        <v>0.16490672468912759</v>
      </c>
      <c r="F16" s="57">
        <v>4.1964328443761065</v>
      </c>
      <c r="G16" s="58">
        <f t="shared" si="1"/>
        <v>197.69116333150782</v>
      </c>
      <c r="H16" s="57">
        <v>39.95314381113203</v>
      </c>
      <c r="I16" s="59">
        <f t="shared" si="2"/>
        <v>237.64430714263986</v>
      </c>
      <c r="J16" s="57">
        <v>21.457721450305783</v>
      </c>
      <c r="K16" s="57">
        <v>7043.6797920888866</v>
      </c>
      <c r="L16" s="57">
        <v>0</v>
      </c>
      <c r="M16" s="57">
        <v>0.46256195415472445</v>
      </c>
      <c r="N16" s="57">
        <v>3.3553484835469369</v>
      </c>
      <c r="O16" s="57">
        <v>66.554381246690454</v>
      </c>
      <c r="P16" s="59">
        <f t="shared" si="3"/>
        <v>7135.5098052235844</v>
      </c>
      <c r="Q16" s="57">
        <v>1.6188634365840409</v>
      </c>
      <c r="R16" s="57">
        <v>0.89652534014192975</v>
      </c>
      <c r="S16" s="57">
        <v>3.5803801933718562</v>
      </c>
      <c r="T16" s="59">
        <f t="shared" si="4"/>
        <v>6.0957689700978266</v>
      </c>
      <c r="U16" s="57">
        <v>10.069704804320381</v>
      </c>
      <c r="V16" s="57">
        <v>0</v>
      </c>
      <c r="W16" s="57">
        <v>0.11610945684607588</v>
      </c>
      <c r="X16" s="57">
        <v>85.592402215712497</v>
      </c>
      <c r="Y16" s="57">
        <v>0</v>
      </c>
      <c r="Z16" s="59">
        <f t="shared" si="5"/>
        <v>95.778216476878953</v>
      </c>
      <c r="AA16" s="57">
        <v>0</v>
      </c>
      <c r="AB16" s="57">
        <v>26.619401880635611</v>
      </c>
      <c r="AC16" s="57">
        <v>0</v>
      </c>
      <c r="AD16" s="57">
        <v>0</v>
      </c>
      <c r="AE16" s="57">
        <v>5.6442151646843985</v>
      </c>
      <c r="AF16" s="57">
        <v>3.9412534905073042</v>
      </c>
      <c r="AG16" s="59">
        <f t="shared" si="6"/>
        <v>9.5854686551917023</v>
      </c>
      <c r="AH16" s="58">
        <f t="shared" si="0"/>
        <v>7511.2329683490289</v>
      </c>
      <c r="AI16" s="2"/>
    </row>
    <row r="17" spans="1:35" x14ac:dyDescent="0.25">
      <c r="A17" s="133"/>
      <c r="B17" s="174"/>
      <c r="C17" s="29" t="s">
        <v>18</v>
      </c>
      <c r="D17" s="57">
        <v>0</v>
      </c>
      <c r="E17" s="57">
        <v>0</v>
      </c>
      <c r="F17" s="57">
        <v>0</v>
      </c>
      <c r="G17" s="58">
        <f t="shared" si="1"/>
        <v>0</v>
      </c>
      <c r="H17" s="57">
        <v>0</v>
      </c>
      <c r="I17" s="59">
        <f t="shared" si="2"/>
        <v>0</v>
      </c>
      <c r="J17" s="57">
        <v>0</v>
      </c>
      <c r="K17" s="57">
        <v>0</v>
      </c>
      <c r="L17" s="57">
        <v>18689.898459081218</v>
      </c>
      <c r="M17" s="57">
        <v>0</v>
      </c>
      <c r="N17" s="57">
        <v>0</v>
      </c>
      <c r="O17" s="57">
        <v>0</v>
      </c>
      <c r="P17" s="59">
        <f t="shared" si="3"/>
        <v>18689.898459081218</v>
      </c>
      <c r="Q17" s="57">
        <v>0</v>
      </c>
      <c r="R17" s="57">
        <v>0</v>
      </c>
      <c r="S17" s="57">
        <v>0.26718435428837362</v>
      </c>
      <c r="T17" s="59">
        <f t="shared" si="4"/>
        <v>0.26718435428837362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9">
        <f t="shared" si="5"/>
        <v>0</v>
      </c>
      <c r="AA17" s="57">
        <v>0</v>
      </c>
      <c r="AB17" s="57">
        <v>0</v>
      </c>
      <c r="AC17" s="57">
        <v>0</v>
      </c>
      <c r="AD17" s="57">
        <v>131.59134747878565</v>
      </c>
      <c r="AE17" s="57">
        <v>0</v>
      </c>
      <c r="AF17" s="57">
        <v>0</v>
      </c>
      <c r="AG17" s="59">
        <f t="shared" si="6"/>
        <v>131.59134747878565</v>
      </c>
      <c r="AH17" s="58">
        <f t="shared" si="0"/>
        <v>18821.756990914291</v>
      </c>
      <c r="AI17" s="2"/>
    </row>
    <row r="18" spans="1:35" x14ac:dyDescent="0.25">
      <c r="A18" s="133"/>
      <c r="B18" s="174"/>
      <c r="C18" s="29" t="s">
        <v>19</v>
      </c>
      <c r="D18" s="57">
        <v>102.09537001369215</v>
      </c>
      <c r="E18" s="57">
        <v>0</v>
      </c>
      <c r="F18" s="57">
        <v>0.36523337751380647</v>
      </c>
      <c r="G18" s="58">
        <f t="shared" si="1"/>
        <v>102.46060339120595</v>
      </c>
      <c r="H18" s="57">
        <v>29.176825775439514</v>
      </c>
      <c r="I18" s="59">
        <f t="shared" si="2"/>
        <v>131.63742916664546</v>
      </c>
      <c r="J18" s="57">
        <v>0</v>
      </c>
      <c r="K18" s="57">
        <v>6.1332202757521221</v>
      </c>
      <c r="L18" s="57">
        <v>0</v>
      </c>
      <c r="M18" s="57">
        <v>9381.9885215853428</v>
      </c>
      <c r="N18" s="57">
        <v>0.4734710302869975</v>
      </c>
      <c r="O18" s="57">
        <v>39.311289877906709</v>
      </c>
      <c r="P18" s="59">
        <f t="shared" si="3"/>
        <v>9427.9065027692886</v>
      </c>
      <c r="Q18" s="57">
        <v>2.513674340606038</v>
      </c>
      <c r="R18" s="57">
        <v>2.0792631459018116</v>
      </c>
      <c r="S18" s="57">
        <v>13.613565397309996</v>
      </c>
      <c r="T18" s="59">
        <f t="shared" si="4"/>
        <v>18.206502883817848</v>
      </c>
      <c r="U18" s="57">
        <v>0.10746048157105131</v>
      </c>
      <c r="V18" s="57">
        <v>0</v>
      </c>
      <c r="W18" s="57">
        <v>0</v>
      </c>
      <c r="X18" s="57">
        <v>0.48897190867154644</v>
      </c>
      <c r="Y18" s="57">
        <v>0</v>
      </c>
      <c r="Z18" s="59">
        <f t="shared" si="5"/>
        <v>0.59643239024259775</v>
      </c>
      <c r="AA18" s="57">
        <v>0</v>
      </c>
      <c r="AB18" s="57">
        <v>0</v>
      </c>
      <c r="AC18" s="57">
        <v>1.9487472251664775</v>
      </c>
      <c r="AD18" s="57">
        <v>21.038445235466753</v>
      </c>
      <c r="AE18" s="57">
        <v>5.4782791659740884</v>
      </c>
      <c r="AF18" s="57">
        <v>3.359910741589502</v>
      </c>
      <c r="AG18" s="59">
        <f t="shared" si="6"/>
        <v>31.82538236819682</v>
      </c>
      <c r="AH18" s="58">
        <f t="shared" si="0"/>
        <v>9610.1722495781905</v>
      </c>
      <c r="AI18" s="2"/>
    </row>
    <row r="19" spans="1:35" x14ac:dyDescent="0.25">
      <c r="A19" s="133"/>
      <c r="B19" s="174"/>
      <c r="C19" s="29" t="s">
        <v>20</v>
      </c>
      <c r="D19" s="57">
        <v>85.380539045706271</v>
      </c>
      <c r="E19" s="57">
        <v>0</v>
      </c>
      <c r="F19" s="57">
        <v>11.999867086851776</v>
      </c>
      <c r="G19" s="58">
        <f t="shared" si="1"/>
        <v>97.380406132558051</v>
      </c>
      <c r="H19" s="57">
        <v>5.2919966665967735</v>
      </c>
      <c r="I19" s="59">
        <f t="shared" si="2"/>
        <v>102.67240279915482</v>
      </c>
      <c r="J19" s="57">
        <v>105.37122246592146</v>
      </c>
      <c r="K19" s="57">
        <v>36.780291004366745</v>
      </c>
      <c r="L19" s="57">
        <v>0</v>
      </c>
      <c r="M19" s="57">
        <v>1.4203075500463869</v>
      </c>
      <c r="N19" s="57">
        <v>29964.032322701747</v>
      </c>
      <c r="O19" s="57">
        <v>33.252922076370623</v>
      </c>
      <c r="P19" s="59">
        <f t="shared" si="3"/>
        <v>30140.857065798453</v>
      </c>
      <c r="Q19" s="57">
        <v>2.7036180139325889</v>
      </c>
      <c r="R19" s="57">
        <v>1.2017212272689581</v>
      </c>
      <c r="S19" s="57">
        <v>7.748348600976815</v>
      </c>
      <c r="T19" s="59">
        <f t="shared" si="4"/>
        <v>11.653687842178362</v>
      </c>
      <c r="U19" s="57">
        <v>7.6804620021153154</v>
      </c>
      <c r="V19" s="57">
        <v>0</v>
      </c>
      <c r="W19" s="57">
        <v>2.3808257145172771</v>
      </c>
      <c r="X19" s="57">
        <v>1.3209465781003178</v>
      </c>
      <c r="Y19" s="57">
        <v>1.6371881301144506</v>
      </c>
      <c r="Z19" s="59">
        <f t="shared" si="5"/>
        <v>13.01942242484736</v>
      </c>
      <c r="AA19" s="57">
        <v>31.327841110982678</v>
      </c>
      <c r="AB19" s="57">
        <v>305.13219369147896</v>
      </c>
      <c r="AC19" s="57">
        <v>4.0229857907894964</v>
      </c>
      <c r="AD19" s="57">
        <v>2.0117755820671979E-2</v>
      </c>
      <c r="AE19" s="57">
        <v>34.813739118933043</v>
      </c>
      <c r="AF19" s="57">
        <v>0.20756101495589252</v>
      </c>
      <c r="AG19" s="59">
        <f t="shared" si="6"/>
        <v>39.064403680499105</v>
      </c>
      <c r="AH19" s="58">
        <f t="shared" si="0"/>
        <v>30643.727017347595</v>
      </c>
      <c r="AI19" s="2"/>
    </row>
    <row r="20" spans="1:35" x14ac:dyDescent="0.25">
      <c r="A20" s="133"/>
      <c r="B20" s="174"/>
      <c r="C20" s="29" t="s">
        <v>21</v>
      </c>
      <c r="D20" s="57">
        <v>2615.6312318728492</v>
      </c>
      <c r="E20" s="57">
        <v>348.49259763431581</v>
      </c>
      <c r="F20" s="57">
        <v>74.862753152579856</v>
      </c>
      <c r="G20" s="58">
        <f t="shared" si="1"/>
        <v>3038.9865826597447</v>
      </c>
      <c r="H20" s="57">
        <v>659.96893599973191</v>
      </c>
      <c r="I20" s="59">
        <f t="shared" si="2"/>
        <v>3698.9555186594766</v>
      </c>
      <c r="J20" s="57">
        <v>1107.4115840938439</v>
      </c>
      <c r="K20" s="57">
        <v>58.487627999379832</v>
      </c>
      <c r="L20" s="57">
        <v>0</v>
      </c>
      <c r="M20" s="57">
        <v>60.170679166824357</v>
      </c>
      <c r="N20" s="57">
        <v>55.266532919150983</v>
      </c>
      <c r="O20" s="57">
        <v>174282.83480710298</v>
      </c>
      <c r="P20" s="59">
        <f t="shared" si="3"/>
        <v>175564.17123128218</v>
      </c>
      <c r="Q20" s="57">
        <v>158.58221623188425</v>
      </c>
      <c r="R20" s="57">
        <v>44.868567102065413</v>
      </c>
      <c r="S20" s="57">
        <v>294.74124450395328</v>
      </c>
      <c r="T20" s="59">
        <f t="shared" si="4"/>
        <v>498.19202783790297</v>
      </c>
      <c r="U20" s="57">
        <v>623.11448815548147</v>
      </c>
      <c r="V20" s="57">
        <v>6.2106087380070933</v>
      </c>
      <c r="W20" s="57">
        <v>44.512245277648773</v>
      </c>
      <c r="X20" s="57">
        <v>1042.2262568063088</v>
      </c>
      <c r="Y20" s="57">
        <v>0</v>
      </c>
      <c r="Z20" s="59">
        <f t="shared" si="5"/>
        <v>1716.063598977446</v>
      </c>
      <c r="AA20" s="57">
        <v>29.993411079764236</v>
      </c>
      <c r="AB20" s="57">
        <v>2236.7701755293629</v>
      </c>
      <c r="AC20" s="57">
        <v>26.022079841216492</v>
      </c>
      <c r="AD20" s="57">
        <v>16.471770415574639</v>
      </c>
      <c r="AE20" s="57">
        <v>278.78648485069789</v>
      </c>
      <c r="AF20" s="57">
        <v>78.955695812656444</v>
      </c>
      <c r="AG20" s="59">
        <f t="shared" si="6"/>
        <v>400.23603092014548</v>
      </c>
      <c r="AH20" s="58">
        <f t="shared" si="0"/>
        <v>184144.38199428626</v>
      </c>
      <c r="AI20" s="2"/>
    </row>
    <row r="21" spans="1:35" x14ac:dyDescent="0.25">
      <c r="A21" s="133"/>
      <c r="B21" s="175"/>
      <c r="C21" s="30" t="s">
        <v>10</v>
      </c>
      <c r="D21" s="95">
        <f>SUM(D15:D20)</f>
        <v>3012.5404454475402</v>
      </c>
      <c r="E21" s="95">
        <f t="shared" ref="E21:Z21" si="9">SUM(E15:E20)</f>
        <v>348.65750435900492</v>
      </c>
      <c r="F21" s="95">
        <f t="shared" si="9"/>
        <v>91.451165631316826</v>
      </c>
      <c r="G21" s="95">
        <f t="shared" si="9"/>
        <v>3452.6491154378618</v>
      </c>
      <c r="H21" s="95">
        <f t="shared" si="9"/>
        <v>784.45924632770607</v>
      </c>
      <c r="I21" s="95">
        <f t="shared" si="9"/>
        <v>4237.1083617655677</v>
      </c>
      <c r="J21" s="95">
        <f t="shared" si="9"/>
        <v>102848.60000272938</v>
      </c>
      <c r="K21" s="95">
        <f t="shared" si="9"/>
        <v>9671.276451051639</v>
      </c>
      <c r="L21" s="95">
        <f t="shared" si="9"/>
        <v>18689.898459081218</v>
      </c>
      <c r="M21" s="95">
        <f t="shared" si="9"/>
        <v>9453.2913653945743</v>
      </c>
      <c r="N21" s="95">
        <f t="shared" si="9"/>
        <v>33058.648057364779</v>
      </c>
      <c r="O21" s="95">
        <f t="shared" si="9"/>
        <v>174738.06189786686</v>
      </c>
      <c r="P21" s="95">
        <f t="shared" si="9"/>
        <v>348459.77623348846</v>
      </c>
      <c r="Q21" s="95">
        <f t="shared" si="9"/>
        <v>211.58665726938895</v>
      </c>
      <c r="R21" s="95">
        <f t="shared" si="9"/>
        <v>50.793289452790397</v>
      </c>
      <c r="S21" s="95">
        <f t="shared" si="9"/>
        <v>326.39783479015642</v>
      </c>
      <c r="T21" s="95">
        <f t="shared" si="9"/>
        <v>588.77778151233576</v>
      </c>
      <c r="U21" s="95">
        <f t="shared" si="9"/>
        <v>647.64796192146378</v>
      </c>
      <c r="V21" s="95">
        <f t="shared" si="9"/>
        <v>6.5649481175021629</v>
      </c>
      <c r="W21" s="95">
        <f t="shared" si="9"/>
        <v>47.009180449012128</v>
      </c>
      <c r="X21" s="95">
        <f t="shared" si="9"/>
        <v>1582.6059740093128</v>
      </c>
      <c r="Y21" s="95">
        <f t="shared" si="9"/>
        <v>1.6371881301144506</v>
      </c>
      <c r="Z21" s="95">
        <f t="shared" si="9"/>
        <v>2285.4652526274053</v>
      </c>
      <c r="AA21" s="95">
        <f>SUM(AA15:AA20)</f>
        <v>61.374120213343829</v>
      </c>
      <c r="AB21" s="95">
        <f t="shared" ref="AB21:AH21" si="10">SUM(AB15:AB20)</f>
        <v>68470.710704817175</v>
      </c>
      <c r="AC21" s="95">
        <f t="shared" si="10"/>
        <v>31.993812857172465</v>
      </c>
      <c r="AD21" s="95">
        <f t="shared" si="10"/>
        <v>169.12168088564772</v>
      </c>
      <c r="AE21" s="95">
        <f t="shared" si="10"/>
        <v>324.72271830028944</v>
      </c>
      <c r="AF21" s="95">
        <f t="shared" si="10"/>
        <v>87.868996308245201</v>
      </c>
      <c r="AG21" s="95">
        <f t="shared" si="10"/>
        <v>613.70720835135478</v>
      </c>
      <c r="AH21" s="95">
        <f t="shared" si="10"/>
        <v>424716.91966277559</v>
      </c>
      <c r="AI21" s="2"/>
    </row>
    <row r="22" spans="1:35" x14ac:dyDescent="0.25">
      <c r="A22" s="133"/>
      <c r="B22" s="165" t="s">
        <v>4</v>
      </c>
      <c r="C22" s="31" t="s">
        <v>22</v>
      </c>
      <c r="D22" s="57">
        <v>55.786631788200879</v>
      </c>
      <c r="E22" s="57">
        <v>0</v>
      </c>
      <c r="F22" s="57">
        <v>2.0208982344693647</v>
      </c>
      <c r="G22" s="58">
        <f t="shared" si="1"/>
        <v>57.807530022670242</v>
      </c>
      <c r="H22" s="57">
        <v>12.118023153320609</v>
      </c>
      <c r="I22" s="59">
        <f t="shared" si="2"/>
        <v>69.925553175990856</v>
      </c>
      <c r="J22" s="57">
        <v>33.651311924684393</v>
      </c>
      <c r="K22" s="57">
        <v>1.0001839184423469</v>
      </c>
      <c r="L22" s="57">
        <v>0</v>
      </c>
      <c r="M22" s="57">
        <v>3.5511635642395847</v>
      </c>
      <c r="N22" s="57">
        <v>0.97536084290661051</v>
      </c>
      <c r="O22" s="57">
        <v>149.5464543551472</v>
      </c>
      <c r="P22" s="59">
        <f t="shared" si="3"/>
        <v>188.72447460542014</v>
      </c>
      <c r="Q22" s="57">
        <v>5713.2273080757714</v>
      </c>
      <c r="R22" s="57">
        <v>1.6597210054921354</v>
      </c>
      <c r="S22" s="57">
        <v>17.069662960747561</v>
      </c>
      <c r="T22" s="59">
        <f t="shared" si="4"/>
        <v>5731.9566920420111</v>
      </c>
      <c r="U22" s="57">
        <v>8.8927375796990447</v>
      </c>
      <c r="V22" s="57">
        <v>0</v>
      </c>
      <c r="W22" s="57">
        <v>0.43593304403156014</v>
      </c>
      <c r="X22" s="57">
        <v>13.278607352305597</v>
      </c>
      <c r="Y22" s="57">
        <v>0</v>
      </c>
      <c r="Z22" s="59">
        <f t="shared" si="5"/>
        <v>22.607277976036201</v>
      </c>
      <c r="AA22" s="57">
        <v>0.16641409250193503</v>
      </c>
      <c r="AB22" s="57">
        <v>0</v>
      </c>
      <c r="AC22" s="57">
        <v>9.278766743241619E-2</v>
      </c>
      <c r="AD22" s="57">
        <v>7.2029706795053022E-2</v>
      </c>
      <c r="AE22" s="57">
        <v>1.8925062700533428</v>
      </c>
      <c r="AF22" s="57">
        <v>8.277102760745036</v>
      </c>
      <c r="AG22" s="59">
        <f t="shared" si="6"/>
        <v>10.334426405025848</v>
      </c>
      <c r="AH22" s="58">
        <f t="shared" si="0"/>
        <v>6023.7148382969863</v>
      </c>
      <c r="AI22" s="2"/>
    </row>
    <row r="23" spans="1:35" x14ac:dyDescent="0.25">
      <c r="A23" s="133"/>
      <c r="B23" s="166"/>
      <c r="C23" s="31" t="s">
        <v>23</v>
      </c>
      <c r="D23" s="57">
        <v>43.039938762199334</v>
      </c>
      <c r="E23" s="57">
        <v>0</v>
      </c>
      <c r="F23" s="57">
        <v>0.34147868252402075</v>
      </c>
      <c r="G23" s="58">
        <f t="shared" si="1"/>
        <v>43.381417444723354</v>
      </c>
      <c r="H23" s="57">
        <v>3.1462178298258685</v>
      </c>
      <c r="I23" s="59">
        <f t="shared" si="2"/>
        <v>46.527635274549226</v>
      </c>
      <c r="J23" s="57">
        <v>4.0597886807116748</v>
      </c>
      <c r="K23" s="57">
        <v>1.6943470834048</v>
      </c>
      <c r="L23" s="57">
        <v>0</v>
      </c>
      <c r="M23" s="57">
        <v>0.95006276329817796</v>
      </c>
      <c r="N23" s="57">
        <v>1.3761949527670458</v>
      </c>
      <c r="O23" s="57">
        <v>58.819444989871876</v>
      </c>
      <c r="P23" s="59">
        <f t="shared" si="3"/>
        <v>66.899838470053567</v>
      </c>
      <c r="Q23" s="57">
        <v>7.3569283737863334</v>
      </c>
      <c r="R23" s="57">
        <v>74420.143878296774</v>
      </c>
      <c r="S23" s="57">
        <v>91.376039805501335</v>
      </c>
      <c r="T23" s="59">
        <f t="shared" si="4"/>
        <v>74518.876846476065</v>
      </c>
      <c r="U23" s="57">
        <v>0.77327279513504865</v>
      </c>
      <c r="V23" s="57">
        <v>0</v>
      </c>
      <c r="W23" s="57">
        <v>4.5026383077339534E-2</v>
      </c>
      <c r="X23" s="57">
        <v>6.3951381581693418</v>
      </c>
      <c r="Y23" s="57">
        <v>0</v>
      </c>
      <c r="Z23" s="59">
        <f t="shared" si="5"/>
        <v>7.2134373363817303</v>
      </c>
      <c r="AA23" s="57">
        <v>0.13443775934275695</v>
      </c>
      <c r="AB23" s="57">
        <v>7.4265452505171914E-2</v>
      </c>
      <c r="AC23" s="57">
        <v>8.4801163227035681E-2</v>
      </c>
      <c r="AD23" s="57">
        <v>0</v>
      </c>
      <c r="AE23" s="57">
        <v>11.220869286050478</v>
      </c>
      <c r="AF23" s="57">
        <v>2.3927050905729916</v>
      </c>
      <c r="AG23" s="59">
        <f t="shared" si="6"/>
        <v>13.698375539850506</v>
      </c>
      <c r="AH23" s="58">
        <f t="shared" si="0"/>
        <v>74653.424836308739</v>
      </c>
      <c r="AI23" s="2"/>
    </row>
    <row r="24" spans="1:35" x14ac:dyDescent="0.25">
      <c r="A24" s="133"/>
      <c r="B24" s="166"/>
      <c r="C24" s="31" t="s">
        <v>24</v>
      </c>
      <c r="D24" s="57">
        <v>51.511612682237313</v>
      </c>
      <c r="E24" s="57">
        <v>1.598916603177343E-2</v>
      </c>
      <c r="F24" s="57">
        <v>20.140207700016994</v>
      </c>
      <c r="G24" s="58">
        <f t="shared" si="1"/>
        <v>71.667809548286073</v>
      </c>
      <c r="H24" s="57">
        <v>49.694027752667651</v>
      </c>
      <c r="I24" s="59">
        <f t="shared" si="2"/>
        <v>121.36183730095372</v>
      </c>
      <c r="J24" s="57">
        <v>4.8119626680930097</v>
      </c>
      <c r="K24" s="57">
        <v>6.2355804817077081</v>
      </c>
      <c r="L24" s="57">
        <v>0</v>
      </c>
      <c r="M24" s="57">
        <v>4.2915657619384806</v>
      </c>
      <c r="N24" s="57">
        <v>2.6515036428733989</v>
      </c>
      <c r="O24" s="57">
        <v>168.77213788443456</v>
      </c>
      <c r="P24" s="59">
        <f t="shared" si="3"/>
        <v>186.76275043904715</v>
      </c>
      <c r="Q24" s="57">
        <v>28.462213418519887</v>
      </c>
      <c r="R24" s="57">
        <v>10.4587671232833</v>
      </c>
      <c r="S24" s="57">
        <v>37949.102280853796</v>
      </c>
      <c r="T24" s="59">
        <f t="shared" si="4"/>
        <v>37988.023261395603</v>
      </c>
      <c r="U24" s="57">
        <v>4.5566142045887092</v>
      </c>
      <c r="V24" s="57">
        <v>0</v>
      </c>
      <c r="W24" s="57">
        <v>1.7079676119791642</v>
      </c>
      <c r="X24" s="57">
        <v>12.231111538330929</v>
      </c>
      <c r="Y24" s="57">
        <v>0</v>
      </c>
      <c r="Z24" s="59">
        <f t="shared" si="5"/>
        <v>18.495693354898801</v>
      </c>
      <c r="AA24" s="57">
        <v>1.3468881489605644</v>
      </c>
      <c r="AB24" s="57">
        <v>0.31604115322719251</v>
      </c>
      <c r="AC24" s="57">
        <v>0.51303093517137088</v>
      </c>
      <c r="AD24" s="57">
        <v>0</v>
      </c>
      <c r="AE24" s="57">
        <v>2.769338990079917</v>
      </c>
      <c r="AF24" s="57">
        <v>1.3551418122039975</v>
      </c>
      <c r="AG24" s="59">
        <f t="shared" si="6"/>
        <v>4.6375117374552861</v>
      </c>
      <c r="AH24" s="58">
        <f t="shared" si="0"/>
        <v>38320.943983530145</v>
      </c>
      <c r="AI24" s="2"/>
    </row>
    <row r="25" spans="1:35" x14ac:dyDescent="0.25">
      <c r="A25" s="133"/>
      <c r="B25" s="167"/>
      <c r="C25" s="32" t="s">
        <v>10</v>
      </c>
      <c r="D25" s="96">
        <f>SUM(D22:D24)</f>
        <v>150.33818323263753</v>
      </c>
      <c r="E25" s="96">
        <f t="shared" ref="E25:AH25" si="11">SUM(E22:E24)</f>
        <v>1.598916603177343E-2</v>
      </c>
      <c r="F25" s="96">
        <f t="shared" si="11"/>
        <v>22.502584617010378</v>
      </c>
      <c r="G25" s="96">
        <f t="shared" si="11"/>
        <v>172.85675701567968</v>
      </c>
      <c r="H25" s="96">
        <f t="shared" si="11"/>
        <v>64.95826873581413</v>
      </c>
      <c r="I25" s="96">
        <f t="shared" si="11"/>
        <v>237.81502575149381</v>
      </c>
      <c r="J25" s="96">
        <f t="shared" si="11"/>
        <v>42.523063273489079</v>
      </c>
      <c r="K25" s="96">
        <f t="shared" si="11"/>
        <v>8.930111483554855</v>
      </c>
      <c r="L25" s="96">
        <f t="shared" si="11"/>
        <v>0</v>
      </c>
      <c r="M25" s="96">
        <f t="shared" si="11"/>
        <v>8.7927920894762437</v>
      </c>
      <c r="N25" s="96">
        <f t="shared" si="11"/>
        <v>5.003059438547055</v>
      </c>
      <c r="O25" s="96">
        <f t="shared" si="11"/>
        <v>377.13803722945363</v>
      </c>
      <c r="P25" s="96">
        <f t="shared" si="11"/>
        <v>442.38706351452083</v>
      </c>
      <c r="Q25" s="96">
        <f t="shared" si="11"/>
        <v>5749.0464498680776</v>
      </c>
      <c r="R25" s="96">
        <f t="shared" si="11"/>
        <v>74432.262366425552</v>
      </c>
      <c r="S25" s="96">
        <f t="shared" si="11"/>
        <v>38057.547983620047</v>
      </c>
      <c r="T25" s="96">
        <f t="shared" si="11"/>
        <v>118238.85679991369</v>
      </c>
      <c r="U25" s="96">
        <f t="shared" si="11"/>
        <v>14.222624579422803</v>
      </c>
      <c r="V25" s="96">
        <f t="shared" si="11"/>
        <v>0</v>
      </c>
      <c r="W25" s="96">
        <f t="shared" si="11"/>
        <v>2.188927039088064</v>
      </c>
      <c r="X25" s="96">
        <f t="shared" si="11"/>
        <v>31.904857048805866</v>
      </c>
      <c r="Y25" s="96">
        <f t="shared" si="11"/>
        <v>0</v>
      </c>
      <c r="Z25" s="96">
        <f t="shared" si="11"/>
        <v>48.316408667316736</v>
      </c>
      <c r="AA25" s="96">
        <f t="shared" si="11"/>
        <v>1.6477400008052565</v>
      </c>
      <c r="AB25" s="96">
        <f t="shared" si="11"/>
        <v>0.39030660573236442</v>
      </c>
      <c r="AC25" s="96">
        <f t="shared" si="11"/>
        <v>0.69061976583082274</v>
      </c>
      <c r="AD25" s="96">
        <f t="shared" si="11"/>
        <v>7.2029706795053022E-2</v>
      </c>
      <c r="AE25" s="96">
        <f t="shared" si="11"/>
        <v>15.882714546183738</v>
      </c>
      <c r="AF25" s="96">
        <f t="shared" si="11"/>
        <v>12.024949663522026</v>
      </c>
      <c r="AG25" s="96">
        <f t="shared" si="11"/>
        <v>28.670313682331638</v>
      </c>
      <c r="AH25" s="96">
        <f t="shared" si="11"/>
        <v>118998.08365813587</v>
      </c>
      <c r="AI25" s="2"/>
    </row>
    <row r="26" spans="1:35" x14ac:dyDescent="0.25">
      <c r="A26" s="133"/>
      <c r="B26" s="168" t="s">
        <v>5</v>
      </c>
      <c r="C26" s="33" t="s">
        <v>25</v>
      </c>
      <c r="D26" s="57">
        <v>1244.4720948652416</v>
      </c>
      <c r="E26" s="57">
        <v>1096.7279846679965</v>
      </c>
      <c r="F26" s="57">
        <v>17.74421463519931</v>
      </c>
      <c r="G26" s="58">
        <f t="shared" si="1"/>
        <v>2358.944294168437</v>
      </c>
      <c r="H26" s="57">
        <v>9.1425478630376418</v>
      </c>
      <c r="I26" s="59">
        <f t="shared" si="2"/>
        <v>2368.0868420314746</v>
      </c>
      <c r="J26" s="57">
        <v>58.492493211253944</v>
      </c>
      <c r="K26" s="57">
        <v>15.322335516315547</v>
      </c>
      <c r="L26" s="57">
        <v>0</v>
      </c>
      <c r="M26" s="57">
        <v>1.1361475569347803</v>
      </c>
      <c r="N26" s="57">
        <v>4.412057618626811</v>
      </c>
      <c r="O26" s="57">
        <v>4058.0772377431126</v>
      </c>
      <c r="P26" s="59">
        <f t="shared" si="3"/>
        <v>4137.4402716462437</v>
      </c>
      <c r="Q26" s="57">
        <v>58.954976807984352</v>
      </c>
      <c r="R26" s="57">
        <v>48.616078736240631</v>
      </c>
      <c r="S26" s="57">
        <v>37.178296366730478</v>
      </c>
      <c r="T26" s="59">
        <f t="shared" si="4"/>
        <v>144.74935191095545</v>
      </c>
      <c r="U26" s="57">
        <v>433132.58632874565</v>
      </c>
      <c r="V26" s="57">
        <v>4.825118430998419</v>
      </c>
      <c r="W26" s="57">
        <v>86.207953011377484</v>
      </c>
      <c r="X26" s="57">
        <v>4409.5133267635783</v>
      </c>
      <c r="Y26" s="57">
        <v>0.247118367684</v>
      </c>
      <c r="Z26" s="59">
        <f t="shared" si="5"/>
        <v>437633.37984531932</v>
      </c>
      <c r="AA26" s="57">
        <v>9.7612797658836996</v>
      </c>
      <c r="AB26" s="57">
        <v>0</v>
      </c>
      <c r="AC26" s="57">
        <v>5.677476953645586</v>
      </c>
      <c r="AD26" s="57">
        <v>2.2381107204037649E-2</v>
      </c>
      <c r="AE26" s="57">
        <v>65.60745048218169</v>
      </c>
      <c r="AF26" s="57">
        <v>67.780835721524411</v>
      </c>
      <c r="AG26" s="59">
        <f t="shared" si="6"/>
        <v>139.08814426455572</v>
      </c>
      <c r="AH26" s="58">
        <f t="shared" si="0"/>
        <v>444432.50573493843</v>
      </c>
      <c r="AI26" s="2"/>
    </row>
    <row r="27" spans="1:35" x14ac:dyDescent="0.25">
      <c r="A27" s="133"/>
      <c r="B27" s="169"/>
      <c r="C27" s="33" t="s">
        <v>26</v>
      </c>
      <c r="D27" s="57">
        <v>91.809380292143985</v>
      </c>
      <c r="E27" s="57">
        <v>443.10908605299551</v>
      </c>
      <c r="F27" s="57">
        <v>12.332393550474297</v>
      </c>
      <c r="G27" s="58">
        <f t="shared" si="1"/>
        <v>547.25085989561376</v>
      </c>
      <c r="H27" s="57">
        <v>0.97933057386023514</v>
      </c>
      <c r="I27" s="59">
        <f t="shared" si="2"/>
        <v>548.230190469474</v>
      </c>
      <c r="J27" s="57">
        <v>50.737233512690501</v>
      </c>
      <c r="K27" s="57">
        <v>13.634601926575272</v>
      </c>
      <c r="L27" s="57">
        <v>0</v>
      </c>
      <c r="M27" s="57">
        <v>0</v>
      </c>
      <c r="N27" s="57">
        <v>6.1126620279626591</v>
      </c>
      <c r="O27" s="57">
        <v>389.94401610645582</v>
      </c>
      <c r="P27" s="59">
        <f t="shared" si="3"/>
        <v>460.42851357368426</v>
      </c>
      <c r="Q27" s="57">
        <v>1.1383754433048583</v>
      </c>
      <c r="R27" s="57">
        <v>7.6157494816202567</v>
      </c>
      <c r="S27" s="57">
        <v>1.6605001484411719</v>
      </c>
      <c r="T27" s="59">
        <f t="shared" si="4"/>
        <v>10.414625073366286</v>
      </c>
      <c r="U27" s="57">
        <v>288.09303479437824</v>
      </c>
      <c r="V27" s="57">
        <v>151911.3768838339</v>
      </c>
      <c r="W27" s="57">
        <v>7.7093129281890738</v>
      </c>
      <c r="X27" s="57">
        <v>2416.0833208710969</v>
      </c>
      <c r="Y27" s="57">
        <v>0</v>
      </c>
      <c r="Z27" s="59">
        <f t="shared" si="5"/>
        <v>154623.26255242756</v>
      </c>
      <c r="AA27" s="57">
        <v>138.60635391949796</v>
      </c>
      <c r="AB27" s="57">
        <v>303.45614621077891</v>
      </c>
      <c r="AC27" s="57">
        <v>0.55030254043916527</v>
      </c>
      <c r="AD27" s="57">
        <v>0.184998612402</v>
      </c>
      <c r="AE27" s="57">
        <v>15.279919467090707</v>
      </c>
      <c r="AF27" s="57">
        <v>4.9023253050777207</v>
      </c>
      <c r="AG27" s="59">
        <f t="shared" si="6"/>
        <v>20.917545925009595</v>
      </c>
      <c r="AH27" s="58">
        <f t="shared" si="0"/>
        <v>156105.31592759938</v>
      </c>
      <c r="AI27" s="2"/>
    </row>
    <row r="28" spans="1:35" x14ac:dyDescent="0.25">
      <c r="A28" s="133"/>
      <c r="B28" s="169"/>
      <c r="C28" s="33" t="s">
        <v>27</v>
      </c>
      <c r="D28" s="57">
        <v>86.247100321722428</v>
      </c>
      <c r="E28" s="57">
        <v>2.3607166429472137</v>
      </c>
      <c r="F28" s="57">
        <v>1.1031940754503624</v>
      </c>
      <c r="G28" s="58">
        <f t="shared" si="1"/>
        <v>89.711011040119999</v>
      </c>
      <c r="H28" s="57">
        <v>0</v>
      </c>
      <c r="I28" s="59">
        <f t="shared" si="2"/>
        <v>89.711011040119999</v>
      </c>
      <c r="J28" s="57">
        <v>0</v>
      </c>
      <c r="K28" s="57">
        <v>0</v>
      </c>
      <c r="L28" s="57">
        <v>0</v>
      </c>
      <c r="M28" s="57">
        <v>0</v>
      </c>
      <c r="N28" s="57">
        <v>1.8052563488414402</v>
      </c>
      <c r="O28" s="57">
        <v>10.777424934270563</v>
      </c>
      <c r="P28" s="59">
        <f t="shared" si="3"/>
        <v>12.582681283112002</v>
      </c>
      <c r="Q28" s="57">
        <v>4.529478963268236</v>
      </c>
      <c r="R28" s="57">
        <v>0.1516586985480225</v>
      </c>
      <c r="S28" s="57">
        <v>3.9144553235011976</v>
      </c>
      <c r="T28" s="59">
        <f t="shared" si="4"/>
        <v>8.595592985317456</v>
      </c>
      <c r="U28" s="57">
        <v>58.299175597496472</v>
      </c>
      <c r="V28" s="57">
        <v>0.39005702397567815</v>
      </c>
      <c r="W28" s="57">
        <v>23024.891696943945</v>
      </c>
      <c r="X28" s="57">
        <v>698.62778103657786</v>
      </c>
      <c r="Y28" s="57">
        <v>0</v>
      </c>
      <c r="Z28" s="59">
        <f t="shared" si="5"/>
        <v>23782.208710601997</v>
      </c>
      <c r="AA28" s="57">
        <v>1.2643172410397623</v>
      </c>
      <c r="AB28" s="57">
        <v>0.40968149041743074</v>
      </c>
      <c r="AC28" s="57">
        <v>0.13071196864146226</v>
      </c>
      <c r="AD28" s="57">
        <v>0</v>
      </c>
      <c r="AE28" s="57">
        <v>0.35697734955203969</v>
      </c>
      <c r="AF28" s="57">
        <v>0.1730562837513577</v>
      </c>
      <c r="AG28" s="59">
        <f t="shared" si="6"/>
        <v>0.66074560194485965</v>
      </c>
      <c r="AH28" s="58">
        <f t="shared" si="0"/>
        <v>23895.432740243949</v>
      </c>
      <c r="AI28" s="2"/>
    </row>
    <row r="29" spans="1:35" x14ac:dyDescent="0.25">
      <c r="A29" s="133"/>
      <c r="B29" s="169"/>
      <c r="C29" s="33" t="s">
        <v>28</v>
      </c>
      <c r="D29" s="57">
        <v>1360.0866620530496</v>
      </c>
      <c r="E29" s="57">
        <v>704.56022859181826</v>
      </c>
      <c r="F29" s="57">
        <v>11.422242884302797</v>
      </c>
      <c r="G29" s="58">
        <f t="shared" si="1"/>
        <v>2076.0691335291708</v>
      </c>
      <c r="H29" s="57">
        <v>3.3205435932752883</v>
      </c>
      <c r="I29" s="59">
        <f t="shared" si="2"/>
        <v>2079.3896771224463</v>
      </c>
      <c r="J29" s="57">
        <v>262.96698739124298</v>
      </c>
      <c r="K29" s="57">
        <v>21.015981005689422</v>
      </c>
      <c r="L29" s="57">
        <v>0</v>
      </c>
      <c r="M29" s="57">
        <v>0.73197522528332581</v>
      </c>
      <c r="N29" s="57">
        <v>6.0929505350381614</v>
      </c>
      <c r="O29" s="57">
        <v>1931.599726534881</v>
      </c>
      <c r="P29" s="59">
        <f t="shared" si="3"/>
        <v>2222.407620692135</v>
      </c>
      <c r="Q29" s="57">
        <v>11.817700047701761</v>
      </c>
      <c r="R29" s="57">
        <v>5.957788927451519</v>
      </c>
      <c r="S29" s="57">
        <v>20.623911082712624</v>
      </c>
      <c r="T29" s="59">
        <f t="shared" si="4"/>
        <v>38.399400057865904</v>
      </c>
      <c r="U29" s="57">
        <v>2248.0360209019418</v>
      </c>
      <c r="V29" s="57">
        <v>1112.5244831432233</v>
      </c>
      <c r="W29" s="57">
        <v>124.81170445559985</v>
      </c>
      <c r="X29" s="57">
        <v>88153.849280470647</v>
      </c>
      <c r="Y29" s="57">
        <v>3.4927243311182536</v>
      </c>
      <c r="Z29" s="59">
        <f t="shared" si="5"/>
        <v>91642.714213302534</v>
      </c>
      <c r="AA29" s="57">
        <v>57.289667160707062</v>
      </c>
      <c r="AB29" s="57">
        <v>333.11507197293952</v>
      </c>
      <c r="AC29" s="57">
        <v>1.1237247612636527</v>
      </c>
      <c r="AD29" s="57">
        <v>5.5266510286974151E-2</v>
      </c>
      <c r="AE29" s="57">
        <v>14.24803817741323</v>
      </c>
      <c r="AF29" s="57">
        <v>17.469912040745438</v>
      </c>
      <c r="AG29" s="59">
        <f t="shared" si="6"/>
        <v>32.896941489709292</v>
      </c>
      <c r="AH29" s="58">
        <f t="shared" si="0"/>
        <v>96406.212591798336</v>
      </c>
      <c r="AI29" s="2"/>
    </row>
    <row r="30" spans="1:35" x14ac:dyDescent="0.25">
      <c r="A30" s="133"/>
      <c r="B30" s="169"/>
      <c r="C30" s="33" t="s">
        <v>29</v>
      </c>
      <c r="D30" s="57">
        <v>6.6327698097999998E-3</v>
      </c>
      <c r="E30" s="57">
        <v>0</v>
      </c>
      <c r="F30" s="57">
        <v>3.4510657485300002E-2</v>
      </c>
      <c r="G30" s="58">
        <f t="shared" si="1"/>
        <v>4.1143427295100003E-2</v>
      </c>
      <c r="H30" s="57">
        <v>0</v>
      </c>
      <c r="I30" s="59">
        <f t="shared" si="2"/>
        <v>4.1143427295100003E-2</v>
      </c>
      <c r="J30" s="57">
        <v>0</v>
      </c>
      <c r="K30" s="57">
        <v>0</v>
      </c>
      <c r="L30" s="57">
        <v>0</v>
      </c>
      <c r="M30" s="57">
        <v>0.96689721561180519</v>
      </c>
      <c r="N30" s="57">
        <v>2.2886249576134472</v>
      </c>
      <c r="O30" s="57">
        <v>1.7298881513446818</v>
      </c>
      <c r="P30" s="59">
        <f t="shared" si="3"/>
        <v>4.9854103245699344</v>
      </c>
      <c r="Q30" s="57">
        <v>1.3854472434648737E-2</v>
      </c>
      <c r="R30" s="57">
        <v>0</v>
      </c>
      <c r="S30" s="57">
        <v>2.8713293960847492</v>
      </c>
      <c r="T30" s="59">
        <f t="shared" si="4"/>
        <v>2.8851838685193978</v>
      </c>
      <c r="U30" s="57">
        <v>0.74861051945400003</v>
      </c>
      <c r="V30" s="57">
        <v>0</v>
      </c>
      <c r="W30" s="57">
        <v>0</v>
      </c>
      <c r="X30" s="57">
        <v>1.8413244114386194</v>
      </c>
      <c r="Y30" s="57">
        <v>4657.397788229955</v>
      </c>
      <c r="Z30" s="59">
        <f t="shared" si="5"/>
        <v>4659.987723160848</v>
      </c>
      <c r="AA30" s="57">
        <v>0</v>
      </c>
      <c r="AB30" s="57">
        <v>0</v>
      </c>
      <c r="AC30" s="57">
        <v>13.032996642934322</v>
      </c>
      <c r="AD30" s="57">
        <v>6.3411887971602505</v>
      </c>
      <c r="AE30" s="57">
        <v>8.7602768071146357</v>
      </c>
      <c r="AF30" s="57">
        <v>7.955546052942239</v>
      </c>
      <c r="AG30" s="59">
        <f t="shared" si="6"/>
        <v>36.090008300151446</v>
      </c>
      <c r="AH30" s="58">
        <f t="shared" si="0"/>
        <v>4703.9894690813844</v>
      </c>
      <c r="AI30" s="2"/>
    </row>
    <row r="31" spans="1:35" x14ac:dyDescent="0.25">
      <c r="A31" s="133"/>
      <c r="B31" s="170"/>
      <c r="C31" s="34" t="s">
        <v>10</v>
      </c>
      <c r="D31" s="97">
        <f>SUM(D26:D30)</f>
        <v>2782.6218703019672</v>
      </c>
      <c r="E31" s="97">
        <f t="shared" ref="E31:AH31" si="12">SUM(E26:E30)</f>
        <v>2246.7580159557574</v>
      </c>
      <c r="F31" s="97">
        <f t="shared" si="12"/>
        <v>42.636555802912063</v>
      </c>
      <c r="G31" s="97">
        <f t="shared" si="12"/>
        <v>5072.016442060637</v>
      </c>
      <c r="H31" s="97">
        <f t="shared" si="12"/>
        <v>13.442422030173166</v>
      </c>
      <c r="I31" s="97">
        <f t="shared" si="12"/>
        <v>5085.4588640908105</v>
      </c>
      <c r="J31" s="97">
        <f t="shared" si="12"/>
        <v>372.19671411518743</v>
      </c>
      <c r="K31" s="97">
        <f t="shared" si="12"/>
        <v>49.972918448580245</v>
      </c>
      <c r="L31" s="97">
        <f t="shared" si="12"/>
        <v>0</v>
      </c>
      <c r="M31" s="97">
        <f t="shared" si="12"/>
        <v>2.8350199978299111</v>
      </c>
      <c r="N31" s="97">
        <f t="shared" si="12"/>
        <v>20.711551488082517</v>
      </c>
      <c r="O31" s="97">
        <f t="shared" si="12"/>
        <v>6392.1282934700639</v>
      </c>
      <c r="P31" s="97">
        <f t="shared" si="12"/>
        <v>6837.8444975197444</v>
      </c>
      <c r="Q31" s="97">
        <f t="shared" si="12"/>
        <v>76.454385734693858</v>
      </c>
      <c r="R31" s="97">
        <f t="shared" si="12"/>
        <v>62.34127584386043</v>
      </c>
      <c r="S31" s="97">
        <f t="shared" si="12"/>
        <v>66.248492317470223</v>
      </c>
      <c r="T31" s="97">
        <f t="shared" si="12"/>
        <v>205.04415389602451</v>
      </c>
      <c r="U31" s="97">
        <f t="shared" si="12"/>
        <v>435727.7631705589</v>
      </c>
      <c r="V31" s="97">
        <f t="shared" si="12"/>
        <v>153029.11654243211</v>
      </c>
      <c r="W31" s="97">
        <f t="shared" si="12"/>
        <v>23243.62066733911</v>
      </c>
      <c r="X31" s="97">
        <f t="shared" si="12"/>
        <v>95679.915033553334</v>
      </c>
      <c r="Y31" s="97">
        <f t="shared" si="12"/>
        <v>4661.1376309287571</v>
      </c>
      <c r="Z31" s="97">
        <f t="shared" si="12"/>
        <v>712341.5530448124</v>
      </c>
      <c r="AA31" s="97">
        <f t="shared" si="12"/>
        <v>206.92161808712848</v>
      </c>
      <c r="AB31" s="97">
        <f t="shared" si="12"/>
        <v>636.9808996741358</v>
      </c>
      <c r="AC31" s="97">
        <f t="shared" si="12"/>
        <v>20.515212866924188</v>
      </c>
      <c r="AD31" s="97">
        <f t="shared" si="12"/>
        <v>6.603835027053262</v>
      </c>
      <c r="AE31" s="97">
        <f t="shared" si="12"/>
        <v>104.25266228335231</v>
      </c>
      <c r="AF31" s="97">
        <f t="shared" si="12"/>
        <v>98.281675404041181</v>
      </c>
      <c r="AG31" s="97">
        <f t="shared" si="12"/>
        <v>229.65338558137091</v>
      </c>
      <c r="AH31" s="97">
        <f t="shared" si="12"/>
        <v>725543.45646366151</v>
      </c>
      <c r="AI31" s="2"/>
    </row>
    <row r="32" spans="1:35" x14ac:dyDescent="0.25">
      <c r="A32" s="133"/>
      <c r="B32" s="12" t="s">
        <v>30</v>
      </c>
      <c r="C32" s="35" t="s">
        <v>31</v>
      </c>
      <c r="D32" s="57">
        <v>94.83491068171125</v>
      </c>
      <c r="E32" s="57">
        <v>2.862161286641923</v>
      </c>
      <c r="F32" s="57">
        <v>40.189350606337598</v>
      </c>
      <c r="G32" s="58">
        <f t="shared" si="1"/>
        <v>137.88642257469076</v>
      </c>
      <c r="H32" s="57">
        <v>8.6165678203514826</v>
      </c>
      <c r="I32" s="59">
        <f t="shared" si="2"/>
        <v>146.50299039504225</v>
      </c>
      <c r="J32" s="57">
        <v>75.58526318869211</v>
      </c>
      <c r="K32" s="57">
        <v>3.0437356110268494</v>
      </c>
      <c r="L32" s="57">
        <v>0</v>
      </c>
      <c r="M32" s="57">
        <v>0.44796380549403392</v>
      </c>
      <c r="N32" s="57">
        <v>14.639023098146119</v>
      </c>
      <c r="O32" s="57">
        <v>314.63463330938583</v>
      </c>
      <c r="P32" s="59">
        <f t="shared" si="3"/>
        <v>408.35061901274491</v>
      </c>
      <c r="Q32" s="57">
        <v>1.7956098955481634</v>
      </c>
      <c r="R32" s="57">
        <v>102.54198408606018</v>
      </c>
      <c r="S32" s="57">
        <v>13.893665635825267</v>
      </c>
      <c r="T32" s="59">
        <f t="shared" si="4"/>
        <v>118.23125961743362</v>
      </c>
      <c r="U32" s="57">
        <v>5.9588226183632322</v>
      </c>
      <c r="V32" s="57">
        <v>3.6809063072491091</v>
      </c>
      <c r="W32" s="57">
        <v>15.98320269085548</v>
      </c>
      <c r="X32" s="57">
        <v>340.47225773178167</v>
      </c>
      <c r="Y32" s="57">
        <v>1.9786564805731583</v>
      </c>
      <c r="Z32" s="59">
        <f t="shared" si="5"/>
        <v>368.07384582882264</v>
      </c>
      <c r="AA32" s="57">
        <v>22502.306812061172</v>
      </c>
      <c r="AB32" s="57">
        <v>1332.6457104770277</v>
      </c>
      <c r="AC32" s="57">
        <v>4.9692762579579339</v>
      </c>
      <c r="AD32" s="57">
        <v>0</v>
      </c>
      <c r="AE32" s="57">
        <v>475.10633895335764</v>
      </c>
      <c r="AF32" s="57">
        <v>40.462716674518362</v>
      </c>
      <c r="AG32" s="59">
        <f t="shared" si="6"/>
        <v>520.53833188583394</v>
      </c>
      <c r="AH32" s="58">
        <f t="shared" si="0"/>
        <v>25396.649569278074</v>
      </c>
      <c r="AI32" s="2"/>
    </row>
    <row r="33" spans="1:35" x14ac:dyDescent="0.25">
      <c r="A33" s="133"/>
      <c r="B33" s="51" t="s">
        <v>84</v>
      </c>
      <c r="C33" s="36" t="s">
        <v>32</v>
      </c>
      <c r="D33" s="57">
        <v>0</v>
      </c>
      <c r="E33" s="57">
        <v>0</v>
      </c>
      <c r="F33" s="57">
        <v>0</v>
      </c>
      <c r="G33" s="58">
        <f t="shared" si="1"/>
        <v>0</v>
      </c>
      <c r="H33" s="57">
        <v>0</v>
      </c>
      <c r="I33" s="59">
        <f t="shared" si="2"/>
        <v>0</v>
      </c>
      <c r="J33" s="57">
        <v>1546.5958499095968</v>
      </c>
      <c r="K33" s="57">
        <v>23.560513462858296</v>
      </c>
      <c r="L33" s="57">
        <v>0</v>
      </c>
      <c r="M33" s="57">
        <v>0.5263972410699308</v>
      </c>
      <c r="N33" s="57">
        <v>18.961215684323072</v>
      </c>
      <c r="O33" s="57">
        <v>53.04730221723198</v>
      </c>
      <c r="P33" s="59">
        <f t="shared" si="3"/>
        <v>1642.6912785150803</v>
      </c>
      <c r="Q33" s="57">
        <v>0</v>
      </c>
      <c r="R33" s="57">
        <v>0</v>
      </c>
      <c r="S33" s="57">
        <v>0</v>
      </c>
      <c r="T33" s="59">
        <f t="shared" si="4"/>
        <v>0</v>
      </c>
      <c r="U33" s="57">
        <v>2.2598459463634164</v>
      </c>
      <c r="V33" s="57">
        <v>2.6930891797991192</v>
      </c>
      <c r="W33" s="57">
        <v>0</v>
      </c>
      <c r="X33" s="57">
        <v>126.41585551952684</v>
      </c>
      <c r="Y33" s="57">
        <v>0</v>
      </c>
      <c r="Z33" s="59">
        <f t="shared" si="5"/>
        <v>131.36879064568939</v>
      </c>
      <c r="AA33" s="57">
        <v>6.8174989528763845</v>
      </c>
      <c r="AB33" s="57">
        <v>30799.409572694811</v>
      </c>
      <c r="AC33" s="57">
        <v>0</v>
      </c>
      <c r="AD33" s="57">
        <v>0</v>
      </c>
      <c r="AE33" s="57">
        <v>0</v>
      </c>
      <c r="AF33" s="57">
        <v>0.7849414587036847</v>
      </c>
      <c r="AG33" s="59">
        <f t="shared" si="6"/>
        <v>0.7849414587036847</v>
      </c>
      <c r="AH33" s="58">
        <f t="shared" si="0"/>
        <v>32581.072082267165</v>
      </c>
      <c r="AI33" s="2"/>
    </row>
    <row r="34" spans="1:35" ht="16.5" customHeight="1" x14ac:dyDescent="0.25">
      <c r="A34" s="133"/>
      <c r="B34" s="171" t="s">
        <v>85</v>
      </c>
      <c r="C34" s="37" t="s">
        <v>33</v>
      </c>
      <c r="D34" s="57">
        <v>500.7451158041863</v>
      </c>
      <c r="E34" s="57">
        <v>0</v>
      </c>
      <c r="F34" s="57">
        <v>4.4160043057165401</v>
      </c>
      <c r="G34" s="58">
        <f t="shared" si="1"/>
        <v>505.16112010990281</v>
      </c>
      <c r="H34" s="57">
        <v>29.485430161032799</v>
      </c>
      <c r="I34" s="59">
        <f t="shared" si="2"/>
        <v>534.64655027093556</v>
      </c>
      <c r="J34" s="57">
        <v>62.473625734695688</v>
      </c>
      <c r="K34" s="57">
        <v>2.1422932190271457E-2</v>
      </c>
      <c r="L34" s="57">
        <v>0</v>
      </c>
      <c r="M34" s="57">
        <v>22.827591503820294</v>
      </c>
      <c r="N34" s="57">
        <v>77.193086095580099</v>
      </c>
      <c r="O34" s="57">
        <v>102.65970020471038</v>
      </c>
      <c r="P34" s="59">
        <f t="shared" si="3"/>
        <v>265.17542647099674</v>
      </c>
      <c r="Q34" s="57">
        <v>6.6834325363264178</v>
      </c>
      <c r="R34" s="57">
        <v>1.9937922550493896</v>
      </c>
      <c r="S34" s="57">
        <v>9.675880299021216</v>
      </c>
      <c r="T34" s="59">
        <f t="shared" si="4"/>
        <v>18.353105090397023</v>
      </c>
      <c r="U34" s="57">
        <v>1.9948344056814342</v>
      </c>
      <c r="V34" s="57">
        <v>0.43517525682250235</v>
      </c>
      <c r="W34" s="57">
        <v>0.50446209915122187</v>
      </c>
      <c r="X34" s="57">
        <v>8.1894015845392794</v>
      </c>
      <c r="Y34" s="57">
        <v>0.28944237061164446</v>
      </c>
      <c r="Z34" s="59">
        <f t="shared" si="5"/>
        <v>11.413315716806082</v>
      </c>
      <c r="AA34" s="57">
        <v>17.730422154288707</v>
      </c>
      <c r="AB34" s="57">
        <v>1.3654320973183953</v>
      </c>
      <c r="AC34" s="57">
        <v>7148.2203646190019</v>
      </c>
      <c r="AD34" s="57">
        <v>1.9024282925189173</v>
      </c>
      <c r="AE34" s="57">
        <v>61.145462245496056</v>
      </c>
      <c r="AF34" s="57">
        <v>115.51536850101529</v>
      </c>
      <c r="AG34" s="59">
        <f t="shared" si="6"/>
        <v>7326.7836236580324</v>
      </c>
      <c r="AH34" s="58">
        <f t="shared" si="0"/>
        <v>8175.4678754587749</v>
      </c>
      <c r="AI34" s="2"/>
    </row>
    <row r="35" spans="1:35" x14ac:dyDescent="0.25">
      <c r="A35" s="133"/>
      <c r="B35" s="172"/>
      <c r="C35" s="37" t="s">
        <v>34</v>
      </c>
      <c r="D35" s="57">
        <v>15.080307437051005</v>
      </c>
      <c r="E35" s="57">
        <v>0</v>
      </c>
      <c r="F35" s="57">
        <v>8.9893484593885284E-2</v>
      </c>
      <c r="G35" s="58">
        <f t="shared" si="1"/>
        <v>15.17020092164489</v>
      </c>
      <c r="H35" s="57">
        <v>0.59470088507906649</v>
      </c>
      <c r="I35" s="59">
        <f t="shared" si="2"/>
        <v>15.764901806723955</v>
      </c>
      <c r="J35" s="57">
        <v>0.58062904404787308</v>
      </c>
      <c r="K35" s="57">
        <v>0</v>
      </c>
      <c r="L35" s="57">
        <v>0</v>
      </c>
      <c r="M35" s="57">
        <v>17.274644534222091</v>
      </c>
      <c r="N35" s="57">
        <v>22.439334529557872</v>
      </c>
      <c r="O35" s="57">
        <v>3.3693274145490286</v>
      </c>
      <c r="P35" s="59">
        <f t="shared" si="3"/>
        <v>43.663935522376867</v>
      </c>
      <c r="Q35" s="57">
        <v>0.28934765587944655</v>
      </c>
      <c r="R35" s="57">
        <v>0</v>
      </c>
      <c r="S35" s="57">
        <v>12.223787092724525</v>
      </c>
      <c r="T35" s="59">
        <f t="shared" si="4"/>
        <v>12.513134748603971</v>
      </c>
      <c r="U35" s="57">
        <v>0.16865430411409804</v>
      </c>
      <c r="V35" s="57">
        <v>0</v>
      </c>
      <c r="W35" s="57">
        <v>0</v>
      </c>
      <c r="X35" s="57">
        <v>0.22558018080024209</v>
      </c>
      <c r="Y35" s="57">
        <v>37.850129767649484</v>
      </c>
      <c r="Z35" s="59">
        <f t="shared" si="5"/>
        <v>38.244364252563827</v>
      </c>
      <c r="AA35" s="57">
        <v>0</v>
      </c>
      <c r="AB35" s="57">
        <v>0</v>
      </c>
      <c r="AC35" s="57">
        <v>0.14466739560096875</v>
      </c>
      <c r="AD35" s="57">
        <v>10598.024454252343</v>
      </c>
      <c r="AE35" s="57">
        <v>0.89160903517781964</v>
      </c>
      <c r="AF35" s="57">
        <v>9.6224671994947073</v>
      </c>
      <c r="AG35" s="59">
        <f t="shared" si="6"/>
        <v>10608.683197882618</v>
      </c>
      <c r="AH35" s="58">
        <f t="shared" si="0"/>
        <v>10718.869534212885</v>
      </c>
      <c r="AI35" s="2"/>
    </row>
    <row r="36" spans="1:35" x14ac:dyDescent="0.25">
      <c r="A36" s="133"/>
      <c r="B36" s="172"/>
      <c r="C36" s="37" t="s">
        <v>35</v>
      </c>
      <c r="D36" s="57">
        <v>805.08907387103807</v>
      </c>
      <c r="E36" s="57">
        <v>1.4215998663282938</v>
      </c>
      <c r="F36" s="57">
        <v>2.3719821157704306</v>
      </c>
      <c r="G36" s="58">
        <f t="shared" si="1"/>
        <v>808.88265585313673</v>
      </c>
      <c r="H36" s="57">
        <v>125.33884455655821</v>
      </c>
      <c r="I36" s="59">
        <f t="shared" si="2"/>
        <v>934.22150040969495</v>
      </c>
      <c r="J36" s="57">
        <v>13.857751500767639</v>
      </c>
      <c r="K36" s="57">
        <v>22.101731531740153</v>
      </c>
      <c r="L36" s="57">
        <v>0</v>
      </c>
      <c r="M36" s="57">
        <v>3.6442139583288147</v>
      </c>
      <c r="N36" s="57">
        <v>136.86505424180345</v>
      </c>
      <c r="O36" s="57">
        <v>374.36680404106346</v>
      </c>
      <c r="P36" s="59">
        <f t="shared" si="3"/>
        <v>550.83555527370345</v>
      </c>
      <c r="Q36" s="57">
        <v>6.0232925226131346</v>
      </c>
      <c r="R36" s="57">
        <v>1.2607064409549755</v>
      </c>
      <c r="S36" s="57">
        <v>1.8985520456844016</v>
      </c>
      <c r="T36" s="59">
        <f t="shared" si="4"/>
        <v>9.1825510092525118</v>
      </c>
      <c r="U36" s="57">
        <v>4.5032194914725237</v>
      </c>
      <c r="V36" s="57">
        <v>0.56072100377297274</v>
      </c>
      <c r="W36" s="57">
        <v>0.19505517656354202</v>
      </c>
      <c r="X36" s="57">
        <v>37.652040081094192</v>
      </c>
      <c r="Y36" s="57">
        <v>19.045657349669042</v>
      </c>
      <c r="Z36" s="59">
        <f t="shared" si="5"/>
        <v>61.956693102572274</v>
      </c>
      <c r="AA36" s="57">
        <v>659.43966012531416</v>
      </c>
      <c r="AB36" s="57">
        <v>20.00039903543383</v>
      </c>
      <c r="AC36" s="57">
        <v>40.050203277695545</v>
      </c>
      <c r="AD36" s="57">
        <v>5.6735833350919957</v>
      </c>
      <c r="AE36" s="57">
        <v>58699.218212799417</v>
      </c>
      <c r="AF36" s="57">
        <v>51.900110446885073</v>
      </c>
      <c r="AG36" s="59">
        <f t="shared" si="6"/>
        <v>58796.842109859092</v>
      </c>
      <c r="AH36" s="58">
        <f t="shared" si="0"/>
        <v>61032.478468815061</v>
      </c>
      <c r="AI36" s="2"/>
    </row>
    <row r="37" spans="1:35" x14ac:dyDescent="0.25">
      <c r="A37" s="133"/>
      <c r="B37" s="172"/>
      <c r="C37" s="37" t="s">
        <v>36</v>
      </c>
      <c r="D37" s="57">
        <v>977.98466369290372</v>
      </c>
      <c r="E37" s="57">
        <v>0</v>
      </c>
      <c r="F37" s="57">
        <v>2.5275145094592903</v>
      </c>
      <c r="G37" s="58">
        <f t="shared" si="1"/>
        <v>980.51217820236297</v>
      </c>
      <c r="H37" s="57">
        <v>70.710218340267687</v>
      </c>
      <c r="I37" s="59">
        <f t="shared" si="2"/>
        <v>1051.2223965426306</v>
      </c>
      <c r="J37" s="57">
        <v>19.590218934122454</v>
      </c>
      <c r="K37" s="57">
        <v>3.8076388851291649</v>
      </c>
      <c r="L37" s="57">
        <v>0</v>
      </c>
      <c r="M37" s="57">
        <v>23.386896204332974</v>
      </c>
      <c r="N37" s="57">
        <v>0.9793665604430084</v>
      </c>
      <c r="O37" s="57">
        <v>58.07875563557144</v>
      </c>
      <c r="P37" s="59">
        <f t="shared" si="3"/>
        <v>105.84287621959905</v>
      </c>
      <c r="Q37" s="57">
        <v>4.6598414768943872</v>
      </c>
      <c r="R37" s="57">
        <v>1.3406955844011141</v>
      </c>
      <c r="S37" s="57">
        <v>3.3104141901782822</v>
      </c>
      <c r="T37" s="59">
        <f t="shared" si="4"/>
        <v>9.3109512514737833</v>
      </c>
      <c r="U37" s="57">
        <v>2.9964489006199302</v>
      </c>
      <c r="V37" s="57">
        <v>1.0663742546610848</v>
      </c>
      <c r="W37" s="57">
        <v>7.8719254672045283E-2</v>
      </c>
      <c r="X37" s="57">
        <v>37.99748711169245</v>
      </c>
      <c r="Y37" s="57">
        <v>1.2093532448304776</v>
      </c>
      <c r="Z37" s="59">
        <f t="shared" si="5"/>
        <v>43.348382766475986</v>
      </c>
      <c r="AA37" s="57">
        <v>1.3611131695457173</v>
      </c>
      <c r="AB37" s="57">
        <v>55.507783993322441</v>
      </c>
      <c r="AC37" s="57">
        <v>11.32197537908014</v>
      </c>
      <c r="AD37" s="57">
        <v>0.12610685466010405</v>
      </c>
      <c r="AE37" s="57">
        <v>15.188920774835516</v>
      </c>
      <c r="AF37" s="57">
        <v>57073.997499890778</v>
      </c>
      <c r="AG37" s="59">
        <f t="shared" si="6"/>
        <v>57100.634502899353</v>
      </c>
      <c r="AH37" s="58">
        <f t="shared" si="0"/>
        <v>58367.228006842393</v>
      </c>
      <c r="AI37" s="2"/>
    </row>
    <row r="38" spans="1:35" x14ac:dyDescent="0.25">
      <c r="A38" s="133"/>
      <c r="B38" s="173"/>
      <c r="C38" s="38" t="s">
        <v>10</v>
      </c>
      <c r="D38" s="100">
        <f>SUM(D34:D37)</f>
        <v>2298.8991608051792</v>
      </c>
      <c r="E38" s="100">
        <f t="shared" ref="E38:P38" si="13">SUM(E34:E37)</f>
        <v>1.4215998663282938</v>
      </c>
      <c r="F38" s="100">
        <f t="shared" si="13"/>
        <v>9.4053944155401457</v>
      </c>
      <c r="G38" s="100">
        <f t="shared" si="13"/>
        <v>2309.7261550870471</v>
      </c>
      <c r="H38" s="100">
        <f t="shared" si="13"/>
        <v>226.12919394293777</v>
      </c>
      <c r="I38" s="100">
        <f t="shared" si="13"/>
        <v>2535.8553490299851</v>
      </c>
      <c r="J38" s="100">
        <f t="shared" si="13"/>
        <v>96.502225213633665</v>
      </c>
      <c r="K38" s="100">
        <f t="shared" si="13"/>
        <v>25.930793349059591</v>
      </c>
      <c r="L38" s="100">
        <f t="shared" si="13"/>
        <v>0</v>
      </c>
      <c r="M38" s="100">
        <f t="shared" si="13"/>
        <v>67.133346200704167</v>
      </c>
      <c r="N38" s="100">
        <f t="shared" si="13"/>
        <v>237.47684142738441</v>
      </c>
      <c r="O38" s="100">
        <f t="shared" si="13"/>
        <v>538.47458729589425</v>
      </c>
      <c r="P38" s="100">
        <f t="shared" si="13"/>
        <v>965.51779348667606</v>
      </c>
      <c r="Q38" s="100">
        <f>SUM(Q34:Q37)</f>
        <v>17.655914191713386</v>
      </c>
      <c r="R38" s="100">
        <f t="shared" ref="R38:AH38" si="14">SUM(R34:R37)</f>
        <v>4.5951942804054795</v>
      </c>
      <c r="S38" s="100">
        <f t="shared" si="14"/>
        <v>27.108633627608423</v>
      </c>
      <c r="T38" s="100">
        <f t="shared" si="14"/>
        <v>49.359742099727285</v>
      </c>
      <c r="U38" s="100">
        <f t="shared" si="14"/>
        <v>9.663157101887986</v>
      </c>
      <c r="V38" s="100">
        <f t="shared" si="14"/>
        <v>2.0622705152565599</v>
      </c>
      <c r="W38" s="100">
        <f t="shared" si="14"/>
        <v>0.77823653038680918</v>
      </c>
      <c r="X38" s="100">
        <f t="shared" si="14"/>
        <v>84.064508958126169</v>
      </c>
      <c r="Y38" s="100">
        <f t="shared" si="14"/>
        <v>58.394582732760647</v>
      </c>
      <c r="Z38" s="100">
        <f t="shared" si="14"/>
        <v>154.96275583841816</v>
      </c>
      <c r="AA38" s="100">
        <f t="shared" si="14"/>
        <v>678.53119544914853</v>
      </c>
      <c r="AB38" s="100">
        <f t="shared" si="14"/>
        <v>76.873615126074668</v>
      </c>
      <c r="AC38" s="100">
        <f t="shared" si="14"/>
        <v>7199.7372106713783</v>
      </c>
      <c r="AD38" s="100">
        <f t="shared" si="14"/>
        <v>10605.726572734615</v>
      </c>
      <c r="AE38" s="100">
        <f t="shared" si="14"/>
        <v>58776.444204854932</v>
      </c>
      <c r="AF38" s="100">
        <f t="shared" si="14"/>
        <v>57251.035446038171</v>
      </c>
      <c r="AG38" s="100">
        <f t="shared" si="14"/>
        <v>133832.94343429909</v>
      </c>
      <c r="AH38" s="101">
        <f t="shared" si="14"/>
        <v>138294.04388532913</v>
      </c>
      <c r="AI38" s="2"/>
    </row>
    <row r="39" spans="1:35" x14ac:dyDescent="0.25">
      <c r="A39" s="133"/>
      <c r="B39" s="148" t="s">
        <v>37</v>
      </c>
      <c r="C39" s="149"/>
      <c r="D39" s="61">
        <v>1503956.2023445652</v>
      </c>
      <c r="E39" s="61">
        <v>4023.1344350912796</v>
      </c>
      <c r="F39" s="61">
        <v>85117.655448077057</v>
      </c>
      <c r="G39" s="58">
        <f t="shared" si="1"/>
        <v>1593096.9922277334</v>
      </c>
      <c r="H39" s="61">
        <v>228178.74661410836</v>
      </c>
      <c r="I39" s="59">
        <f t="shared" si="2"/>
        <v>1821275.7388418417</v>
      </c>
      <c r="J39" s="61">
        <v>105154.15479445408</v>
      </c>
      <c r="K39" s="61">
        <v>9941.2818195532054</v>
      </c>
      <c r="L39" s="61">
        <v>18689.898459081218</v>
      </c>
      <c r="M39" s="61">
        <v>9754.0519192355496</v>
      </c>
      <c r="N39" s="61">
        <v>33435.519879596402</v>
      </c>
      <c r="O39" s="61">
        <v>186884.86697475205</v>
      </c>
      <c r="P39" s="59">
        <f t="shared" si="3"/>
        <v>363859.7738466725</v>
      </c>
      <c r="Q39" s="61">
        <v>6620.042116708406</v>
      </c>
      <c r="R39" s="61">
        <v>75078.628262806174</v>
      </c>
      <c r="S39" s="61">
        <v>40149.696510090827</v>
      </c>
      <c r="T39" s="59">
        <f t="shared" si="4"/>
        <v>121848.3668896054</v>
      </c>
      <c r="U39" s="61">
        <v>436886.07936955243</v>
      </c>
      <c r="V39" s="61">
        <v>153045.04378331022</v>
      </c>
      <c r="W39" s="61">
        <v>23354.800225218791</v>
      </c>
      <c r="X39" s="61">
        <v>99619.633257753885</v>
      </c>
      <c r="Y39" s="61">
        <v>4723.3602606950353</v>
      </c>
      <c r="Z39" s="59">
        <f t="shared" si="5"/>
        <v>717628.91689653031</v>
      </c>
      <c r="AA39" s="61">
        <v>23551.292006099764</v>
      </c>
      <c r="AB39" s="61">
        <v>101324.71667034163</v>
      </c>
      <c r="AC39" s="61">
        <v>7605.7796030587951</v>
      </c>
      <c r="AD39" s="61">
        <v>10787.266354963358</v>
      </c>
      <c r="AE39" s="61">
        <v>60829.227045285057</v>
      </c>
      <c r="AF39" s="61">
        <v>58551.510800102224</v>
      </c>
      <c r="AG39" s="59">
        <f t="shared" si="6"/>
        <v>137773.78380340943</v>
      </c>
      <c r="AH39" s="58">
        <f>AG39+AA39+AB39+Z39+T39+P39+I39</f>
        <v>3287262.5889545009</v>
      </c>
      <c r="AI39" s="2"/>
    </row>
    <row r="40" spans="1:35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</row>
    <row r="41" spans="1:35" x14ac:dyDescent="0.25">
      <c r="A41" s="83" t="s">
        <v>39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78"/>
    </row>
    <row r="42" spans="1:35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20">
    <mergeCell ref="AH7:AH8"/>
    <mergeCell ref="AC7:AG7"/>
    <mergeCell ref="U7:Z7"/>
    <mergeCell ref="Q7:T7"/>
    <mergeCell ref="J7:P7"/>
    <mergeCell ref="D7:I7"/>
    <mergeCell ref="B9:B14"/>
    <mergeCell ref="A9:A39"/>
    <mergeCell ref="A4:C8"/>
    <mergeCell ref="D4:T5"/>
    <mergeCell ref="B15:B21"/>
    <mergeCell ref="B22:B25"/>
    <mergeCell ref="B26:B31"/>
    <mergeCell ref="B34:B38"/>
    <mergeCell ref="B39:C39"/>
    <mergeCell ref="U4:AH5"/>
    <mergeCell ref="D6:T6"/>
    <mergeCell ref="U6:AH6"/>
    <mergeCell ref="A3:T3"/>
    <mergeCell ref="U3:AH3"/>
  </mergeCells>
  <printOptions horizontalCentered="1"/>
  <pageMargins left="0.95" right="0.95" top="0.75" bottom="0.75" header="0.31" footer="0.31"/>
  <pageSetup paperSize="9" scale="67" orientation="landscape" horizontalDpi="300" verticalDpi="300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AH42"/>
  <sheetViews>
    <sheetView showZeros="0" tabSelected="1" topLeftCell="A8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85546875" style="1" customWidth="1"/>
    <col min="2" max="2" width="22.85546875" style="1" customWidth="1"/>
    <col min="3" max="3" width="29.5703125" style="1" customWidth="1"/>
    <col min="4" max="4" width="12.140625" style="1" customWidth="1"/>
    <col min="5" max="5" width="6.85546875" style="1" customWidth="1"/>
    <col min="6" max="6" width="7.140625" style="1" customWidth="1"/>
    <col min="7" max="7" width="7.5703125" style="1" customWidth="1"/>
    <col min="8" max="8" width="8" style="1" customWidth="1"/>
    <col min="9" max="9" width="8.85546875" style="1" customWidth="1"/>
    <col min="10" max="10" width="6.85546875" style="1" customWidth="1"/>
    <col min="11" max="11" width="6.7109375" style="1" customWidth="1"/>
    <col min="12" max="13" width="6.42578125" style="1" customWidth="1"/>
    <col min="14" max="14" width="7" style="1" customWidth="1"/>
    <col min="15" max="15" width="7.140625" style="1" customWidth="1"/>
    <col min="16" max="16" width="8.7109375" style="1" customWidth="1"/>
    <col min="17" max="17" width="7.42578125" style="1" customWidth="1"/>
    <col min="18" max="18" width="7" style="1" customWidth="1"/>
    <col min="19" max="19" width="7.28515625" style="1" bestFit="1" customWidth="1"/>
    <col min="20" max="20" width="9.42578125" style="1" customWidth="1"/>
    <col min="21" max="21" width="7.7109375" style="1" customWidth="1"/>
    <col min="22" max="22" width="7.28515625" style="1" customWidth="1"/>
    <col min="23" max="23" width="7.5703125" style="1" customWidth="1"/>
    <col min="24" max="24" width="7.7109375" style="1" customWidth="1"/>
    <col min="25" max="25" width="7.85546875" style="1" customWidth="1"/>
    <col min="26" max="26" width="9.85546875" style="1" customWidth="1"/>
    <col min="27" max="27" width="9.42578125" style="1" customWidth="1"/>
    <col min="28" max="28" width="9.140625" style="1" customWidth="1"/>
    <col min="29" max="29" width="8.28515625" style="1" customWidth="1"/>
    <col min="30" max="30" width="8.140625" style="1" customWidth="1"/>
    <col min="31" max="31" width="8.5703125" style="1" customWidth="1"/>
    <col min="32" max="32" width="8.7109375" style="1" customWidth="1"/>
    <col min="33" max="33" width="9.7109375" style="1" customWidth="1"/>
    <col min="34" max="34" width="12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42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42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49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4" ht="16.5" customHeight="1" x14ac:dyDescent="0.25">
      <c r="A9" s="133" t="s">
        <v>2</v>
      </c>
      <c r="B9" s="145" t="s">
        <v>3</v>
      </c>
      <c r="C9" s="26" t="s">
        <v>11</v>
      </c>
      <c r="D9" s="57">
        <v>63519.906609581398</v>
      </c>
      <c r="E9" s="64"/>
      <c r="F9" s="57">
        <v>229.73148628466805</v>
      </c>
      <c r="G9" s="58">
        <f>SUM(D9:F9)</f>
        <v>63749.638095866067</v>
      </c>
      <c r="H9" s="57">
        <v>695.01376525441708</v>
      </c>
      <c r="I9" s="59">
        <f>SUM(G9:H9)</f>
        <v>64444.651861120481</v>
      </c>
      <c r="J9" s="57"/>
      <c r="K9" s="57">
        <v>0.58227927138286228</v>
      </c>
      <c r="L9" s="57"/>
      <c r="M9" s="57"/>
      <c r="N9" s="57">
        <v>5.3692569606252896</v>
      </c>
      <c r="O9" s="57">
        <v>351.39972315669553</v>
      </c>
      <c r="P9" s="59">
        <f>SUM(J9:O9)</f>
        <v>357.35125938870368</v>
      </c>
      <c r="Q9" s="57">
        <v>21.465011760310002</v>
      </c>
      <c r="R9" s="57">
        <v>3.6232315274129148</v>
      </c>
      <c r="S9" s="57">
        <v>20.673569175459836</v>
      </c>
      <c r="T9" s="59">
        <f>SUM(Q9:S9)</f>
        <v>45.76181246318275</v>
      </c>
      <c r="U9" s="57">
        <v>0.45323531753593338</v>
      </c>
      <c r="V9" s="57"/>
      <c r="W9" s="57">
        <v>0.63962236153214069</v>
      </c>
      <c r="X9" s="57"/>
      <c r="Y9" s="57"/>
      <c r="Z9" s="59">
        <f>SUM(U9:Y9)</f>
        <v>1.0928576790680742</v>
      </c>
      <c r="AA9" s="57"/>
      <c r="AB9" s="64"/>
      <c r="AC9" s="57">
        <v>116.37666001652639</v>
      </c>
      <c r="AD9" s="57"/>
      <c r="AE9" s="57">
        <v>171.83338182175802</v>
      </c>
      <c r="AF9" s="57">
        <v>6.0196366884005661</v>
      </c>
      <c r="AG9" s="59">
        <f>SUM(AC9:AF9)</f>
        <v>294.22967852668495</v>
      </c>
      <c r="AH9" s="58">
        <f t="shared" ref="AH9:AH39" si="0">I9+P9+T9+Z9+AA9+AB9+AG9</f>
        <v>65143.087469178128</v>
      </c>
    </row>
    <row r="10" spans="1:34" x14ac:dyDescent="0.25">
      <c r="A10" s="133"/>
      <c r="B10" s="145"/>
      <c r="C10" s="26" t="s">
        <v>12</v>
      </c>
      <c r="D10" s="57"/>
      <c r="E10" s="64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64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</row>
    <row r="11" spans="1:34" x14ac:dyDescent="0.25">
      <c r="A11" s="133"/>
      <c r="B11" s="145"/>
      <c r="C11" s="26" t="s">
        <v>13</v>
      </c>
      <c r="D11" s="57">
        <v>22.46870817409793</v>
      </c>
      <c r="E11" s="64"/>
      <c r="F11" s="57">
        <v>2687.5704643082472</v>
      </c>
      <c r="G11" s="58">
        <f t="shared" si="1"/>
        <v>2710.0391724823453</v>
      </c>
      <c r="H11" s="57">
        <v>1.6586131901786643</v>
      </c>
      <c r="I11" s="59">
        <v>7421.5986573514901</v>
      </c>
      <c r="J11" s="57"/>
      <c r="K11" s="57">
        <v>8.8677633626865107E-2</v>
      </c>
      <c r="L11" s="57"/>
      <c r="M11" s="57"/>
      <c r="N11" s="57"/>
      <c r="O11" s="57">
        <v>1.3034933880687709</v>
      </c>
      <c r="P11" s="59">
        <f t="shared" si="3"/>
        <v>1.392171021695636</v>
      </c>
      <c r="Q11" s="57">
        <v>2.1558025353264915E-2</v>
      </c>
      <c r="R11" s="57">
        <v>1.6133581264876324</v>
      </c>
      <c r="S11" s="57">
        <v>0.81193350791276231</v>
      </c>
      <c r="T11" s="59">
        <f t="shared" si="4"/>
        <v>2.44684965975366</v>
      </c>
      <c r="U11" s="57"/>
      <c r="V11" s="57"/>
      <c r="W11" s="57"/>
      <c r="X11" s="57"/>
      <c r="Y11" s="57"/>
      <c r="Z11" s="59">
        <f t="shared" si="5"/>
        <v>0</v>
      </c>
      <c r="AA11" s="57"/>
      <c r="AB11" s="64"/>
      <c r="AC11" s="57">
        <v>0.54207994810720039</v>
      </c>
      <c r="AD11" s="57"/>
      <c r="AE11" s="57">
        <v>0.49206108605649784</v>
      </c>
      <c r="AF11" s="57">
        <v>0.16765307610308011</v>
      </c>
      <c r="AG11" s="59">
        <f t="shared" si="6"/>
        <v>1.2017941102667784</v>
      </c>
      <c r="AH11" s="58">
        <f t="shared" si="0"/>
        <v>7426.6394721432061</v>
      </c>
    </row>
    <row r="12" spans="1:34" ht="15" customHeight="1" x14ac:dyDescent="0.25">
      <c r="A12" s="133"/>
      <c r="B12" s="145"/>
      <c r="C12" s="27" t="s">
        <v>75</v>
      </c>
      <c r="D12" s="87">
        <f>SUM(D9:D11)</f>
        <v>63542.375317755497</v>
      </c>
      <c r="E12" s="87">
        <f t="shared" ref="E12:AH12" si="7">SUM(E9:E11)</f>
        <v>0</v>
      </c>
      <c r="F12" s="87">
        <f t="shared" si="7"/>
        <v>2917.3019505929151</v>
      </c>
      <c r="G12" s="87">
        <f t="shared" si="7"/>
        <v>66459.677268348416</v>
      </c>
      <c r="H12" s="87">
        <f t="shared" si="7"/>
        <v>696.67237844459578</v>
      </c>
      <c r="I12" s="87">
        <f t="shared" si="7"/>
        <v>71866.250518471978</v>
      </c>
      <c r="J12" s="87">
        <f t="shared" si="7"/>
        <v>0</v>
      </c>
      <c r="K12" s="87">
        <f t="shared" si="7"/>
        <v>0.67095690500972738</v>
      </c>
      <c r="L12" s="87">
        <f t="shared" si="7"/>
        <v>0</v>
      </c>
      <c r="M12" s="87">
        <f t="shared" si="7"/>
        <v>0</v>
      </c>
      <c r="N12" s="87">
        <f t="shared" si="7"/>
        <v>5.3692569606252896</v>
      </c>
      <c r="O12" s="87">
        <f t="shared" si="7"/>
        <v>352.7032165447643</v>
      </c>
      <c r="P12" s="87">
        <f t="shared" si="7"/>
        <v>358.7434304103993</v>
      </c>
      <c r="Q12" s="87">
        <f t="shared" si="7"/>
        <v>21.486569785663267</v>
      </c>
      <c r="R12" s="87">
        <f t="shared" si="7"/>
        <v>5.2365896539005474</v>
      </c>
      <c r="S12" s="87">
        <f t="shared" si="7"/>
        <v>21.485502683372598</v>
      </c>
      <c r="T12" s="87">
        <f t="shared" si="7"/>
        <v>48.20866212293641</v>
      </c>
      <c r="U12" s="87">
        <f t="shared" si="7"/>
        <v>0.45323531753593338</v>
      </c>
      <c r="V12" s="87">
        <f t="shared" si="7"/>
        <v>0</v>
      </c>
      <c r="W12" s="87">
        <f t="shared" si="7"/>
        <v>0.63962236153214069</v>
      </c>
      <c r="X12" s="87">
        <f t="shared" si="7"/>
        <v>0</v>
      </c>
      <c r="Y12" s="87">
        <f t="shared" si="7"/>
        <v>0</v>
      </c>
      <c r="Z12" s="87">
        <f t="shared" si="7"/>
        <v>1.0928576790680742</v>
      </c>
      <c r="AA12" s="87">
        <f t="shared" si="7"/>
        <v>0</v>
      </c>
      <c r="AB12" s="87">
        <f t="shared" si="7"/>
        <v>0</v>
      </c>
      <c r="AC12" s="87">
        <f t="shared" si="7"/>
        <v>116.91873996463359</v>
      </c>
      <c r="AD12" s="87">
        <f t="shared" si="7"/>
        <v>0</v>
      </c>
      <c r="AE12" s="87">
        <f t="shared" si="7"/>
        <v>172.32544290781453</v>
      </c>
      <c r="AF12" s="87">
        <f t="shared" si="7"/>
        <v>6.187289764503646</v>
      </c>
      <c r="AG12" s="87">
        <f t="shared" si="7"/>
        <v>295.43147263695175</v>
      </c>
      <c r="AH12" s="87">
        <f t="shared" si="7"/>
        <v>72569.726941321336</v>
      </c>
    </row>
    <row r="13" spans="1:34" x14ac:dyDescent="0.25">
      <c r="A13" s="133"/>
      <c r="B13" s="145"/>
      <c r="C13" s="26" t="s">
        <v>14</v>
      </c>
      <c r="D13" s="57">
        <v>2274.5464572650039</v>
      </c>
      <c r="E13" s="64"/>
      <c r="F13" s="57">
        <v>29.528020585857661</v>
      </c>
      <c r="G13" s="58">
        <f t="shared" si="1"/>
        <v>2304.0744778508615</v>
      </c>
      <c r="H13" s="57">
        <v>1943.6666305956956</v>
      </c>
      <c r="I13" s="59">
        <f t="shared" si="2"/>
        <v>4247.7411084465566</v>
      </c>
      <c r="J13" s="57"/>
      <c r="K13" s="57">
        <v>0.2328260387570949</v>
      </c>
      <c r="L13" s="57"/>
      <c r="M13" s="57"/>
      <c r="N13" s="57">
        <v>2.1861592007051462</v>
      </c>
      <c r="O13" s="57">
        <v>43.605933066236986</v>
      </c>
      <c r="P13" s="59">
        <f t="shared" si="3"/>
        <v>46.024918305699231</v>
      </c>
      <c r="Q13" s="57">
        <v>7.0418902373107555</v>
      </c>
      <c r="R13" s="57"/>
      <c r="S13" s="57">
        <v>13.561032654145919</v>
      </c>
      <c r="T13" s="59">
        <f t="shared" si="4"/>
        <v>20.602922891456675</v>
      </c>
      <c r="U13" s="57"/>
      <c r="V13" s="57"/>
      <c r="W13" s="57">
        <v>0.19525225895195039</v>
      </c>
      <c r="X13" s="57">
        <v>6.858486689224022E-2</v>
      </c>
      <c r="Y13" s="57"/>
      <c r="Z13" s="59">
        <f t="shared" si="5"/>
        <v>0.26383712584419061</v>
      </c>
      <c r="AA13" s="57"/>
      <c r="AB13" s="64"/>
      <c r="AC13" s="57">
        <v>116.13057250276597</v>
      </c>
      <c r="AD13" s="57"/>
      <c r="AE13" s="57">
        <v>27.749754953158376</v>
      </c>
      <c r="AF13" s="57">
        <v>1.0303633993216608</v>
      </c>
      <c r="AG13" s="59">
        <f t="shared" si="6"/>
        <v>144.910690855246</v>
      </c>
      <c r="AH13" s="58">
        <f t="shared" si="0"/>
        <v>4459.543477624803</v>
      </c>
    </row>
    <row r="14" spans="1:34" ht="15" customHeight="1" x14ac:dyDescent="0.25">
      <c r="A14" s="133"/>
      <c r="B14" s="145"/>
      <c r="C14" s="28" t="s">
        <v>10</v>
      </c>
      <c r="D14" s="87">
        <f>D12+D13</f>
        <v>65816.921775020499</v>
      </c>
      <c r="E14" s="87">
        <f t="shared" ref="E14:AH14" si="8">E12+E13</f>
        <v>0</v>
      </c>
      <c r="F14" s="87">
        <f t="shared" si="8"/>
        <v>2946.8299711787727</v>
      </c>
      <c r="G14" s="87">
        <f t="shared" si="8"/>
        <v>68763.751746199283</v>
      </c>
      <c r="H14" s="87">
        <f t="shared" si="8"/>
        <v>2640.3390090402913</v>
      </c>
      <c r="I14" s="87">
        <f t="shared" si="8"/>
        <v>76113.991626918534</v>
      </c>
      <c r="J14" s="87">
        <f t="shared" si="8"/>
        <v>0</v>
      </c>
      <c r="K14" s="87">
        <f t="shared" si="8"/>
        <v>0.90378294376682233</v>
      </c>
      <c r="L14" s="87">
        <f t="shared" si="8"/>
        <v>0</v>
      </c>
      <c r="M14" s="87">
        <f t="shared" si="8"/>
        <v>0</v>
      </c>
      <c r="N14" s="87">
        <f t="shared" si="8"/>
        <v>7.5554161613304363</v>
      </c>
      <c r="O14" s="87">
        <f t="shared" si="8"/>
        <v>396.30914961100132</v>
      </c>
      <c r="P14" s="87">
        <f t="shared" si="8"/>
        <v>404.76834871609856</v>
      </c>
      <c r="Q14" s="87">
        <f t="shared" si="8"/>
        <v>28.528460022974024</v>
      </c>
      <c r="R14" s="87">
        <f t="shared" si="8"/>
        <v>5.2365896539005474</v>
      </c>
      <c r="S14" s="87">
        <f t="shared" si="8"/>
        <v>35.04653533751852</v>
      </c>
      <c r="T14" s="87">
        <f t="shared" si="8"/>
        <v>68.811585014393088</v>
      </c>
      <c r="U14" s="87">
        <f t="shared" si="8"/>
        <v>0.45323531753593338</v>
      </c>
      <c r="V14" s="87">
        <f t="shared" si="8"/>
        <v>0</v>
      </c>
      <c r="W14" s="87">
        <f t="shared" si="8"/>
        <v>0.83487462048409111</v>
      </c>
      <c r="X14" s="87">
        <f t="shared" si="8"/>
        <v>6.858486689224022E-2</v>
      </c>
      <c r="Y14" s="87">
        <f t="shared" si="8"/>
        <v>0</v>
      </c>
      <c r="Z14" s="87">
        <f t="shared" si="8"/>
        <v>1.3566948049122649</v>
      </c>
      <c r="AA14" s="87">
        <f t="shared" si="8"/>
        <v>0</v>
      </c>
      <c r="AB14" s="87">
        <f t="shared" si="8"/>
        <v>0</v>
      </c>
      <c r="AC14" s="87">
        <f t="shared" si="8"/>
        <v>233.04931246739955</v>
      </c>
      <c r="AD14" s="87">
        <f t="shared" si="8"/>
        <v>0</v>
      </c>
      <c r="AE14" s="87">
        <f t="shared" si="8"/>
        <v>200.07519786097291</v>
      </c>
      <c r="AF14" s="87">
        <f t="shared" si="8"/>
        <v>7.2176531638253065</v>
      </c>
      <c r="AG14" s="87">
        <f t="shared" si="8"/>
        <v>440.34216349219776</v>
      </c>
      <c r="AH14" s="87">
        <f t="shared" si="8"/>
        <v>77029.270418946136</v>
      </c>
    </row>
    <row r="15" spans="1:34" ht="16.5" customHeight="1" x14ac:dyDescent="0.25">
      <c r="A15" s="133"/>
      <c r="B15" s="137" t="s">
        <v>83</v>
      </c>
      <c r="C15" s="29" t="s">
        <v>16</v>
      </c>
      <c r="D15" s="57">
        <v>3.0289135963450802</v>
      </c>
      <c r="E15" s="64"/>
      <c r="F15" s="57">
        <v>2.687916999528165E-2</v>
      </c>
      <c r="G15" s="58">
        <f t="shared" si="1"/>
        <v>3.0557927663403617</v>
      </c>
      <c r="H15" s="57">
        <v>1.9670935982088948</v>
      </c>
      <c r="I15" s="59">
        <f t="shared" si="2"/>
        <v>5.0228863645492563</v>
      </c>
      <c r="J15" s="57">
        <v>91.511152164738007</v>
      </c>
      <c r="K15" s="57">
        <v>6.5231983058262624E-2</v>
      </c>
      <c r="L15" s="57"/>
      <c r="M15" s="57"/>
      <c r="N15" s="57"/>
      <c r="O15" s="57"/>
      <c r="P15" s="59">
        <f t="shared" si="3"/>
        <v>91.576384147796276</v>
      </c>
      <c r="Q15" s="57">
        <v>0.32632002454200215</v>
      </c>
      <c r="R15" s="57"/>
      <c r="S15" s="57"/>
      <c r="T15" s="59">
        <f t="shared" si="4"/>
        <v>0.32632002454200215</v>
      </c>
      <c r="U15" s="57">
        <v>5.1856326164965445</v>
      </c>
      <c r="V15" s="57"/>
      <c r="W15" s="57"/>
      <c r="X15" s="57"/>
      <c r="Y15" s="57"/>
      <c r="Z15" s="59">
        <f t="shared" si="5"/>
        <v>5.1856326164965445</v>
      </c>
      <c r="AA15" s="57"/>
      <c r="AB15" s="64"/>
      <c r="AC15" s="57"/>
      <c r="AD15" s="57"/>
      <c r="AE15" s="57"/>
      <c r="AF15" s="57"/>
      <c r="AG15" s="59">
        <f t="shared" si="6"/>
        <v>0</v>
      </c>
      <c r="AH15" s="58">
        <f t="shared" si="0"/>
        <v>102.11122315338407</v>
      </c>
    </row>
    <row r="16" spans="1:34" x14ac:dyDescent="0.25">
      <c r="A16" s="133"/>
      <c r="B16" s="138"/>
      <c r="C16" s="29" t="s">
        <v>17</v>
      </c>
      <c r="D16" s="57">
        <v>11.338450010111952</v>
      </c>
      <c r="E16" s="64"/>
      <c r="F16" s="57"/>
      <c r="G16" s="58">
        <f t="shared" si="1"/>
        <v>11.338450010111952</v>
      </c>
      <c r="H16" s="57">
        <v>1.6426496595585822E-2</v>
      </c>
      <c r="I16" s="59">
        <f t="shared" si="2"/>
        <v>11.354876506707537</v>
      </c>
      <c r="J16" s="57"/>
      <c r="K16" s="57">
        <v>59.35458723645219</v>
      </c>
      <c r="L16" s="57"/>
      <c r="M16" s="57"/>
      <c r="N16" s="57"/>
      <c r="O16" s="57">
        <v>2.3368576397647596</v>
      </c>
      <c r="P16" s="59">
        <f t="shared" si="3"/>
        <v>61.691444876216949</v>
      </c>
      <c r="Q16" s="57"/>
      <c r="R16" s="57"/>
      <c r="S16" s="57"/>
      <c r="T16" s="59">
        <f t="shared" si="4"/>
        <v>0</v>
      </c>
      <c r="U16" s="57">
        <v>4.1656686655849959E-3</v>
      </c>
      <c r="V16" s="57"/>
      <c r="W16" s="57"/>
      <c r="X16" s="57">
        <v>2.9620701031167127E-2</v>
      </c>
      <c r="Y16" s="57"/>
      <c r="Z16" s="59">
        <f t="shared" si="5"/>
        <v>3.3786369696752125E-2</v>
      </c>
      <c r="AA16" s="57"/>
      <c r="AB16" s="64"/>
      <c r="AC16" s="57"/>
      <c r="AD16" s="57"/>
      <c r="AE16" s="57">
        <v>8.384051955939921E-2</v>
      </c>
      <c r="AF16" s="57">
        <v>1.5985386008833518</v>
      </c>
      <c r="AG16" s="59">
        <f t="shared" si="6"/>
        <v>1.682379120442751</v>
      </c>
      <c r="AH16" s="58">
        <f t="shared" si="0"/>
        <v>74.762486873063992</v>
      </c>
    </row>
    <row r="17" spans="1:34" x14ac:dyDescent="0.25">
      <c r="A17" s="133"/>
      <c r="B17" s="138"/>
      <c r="C17" s="29" t="s">
        <v>18</v>
      </c>
      <c r="D17" s="57"/>
      <c r="E17" s="64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64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</row>
    <row r="18" spans="1:34" x14ac:dyDescent="0.25">
      <c r="A18" s="133"/>
      <c r="B18" s="138"/>
      <c r="C18" s="29" t="s">
        <v>19</v>
      </c>
      <c r="D18" s="57"/>
      <c r="E18" s="64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>
        <v>3.4281804234751254</v>
      </c>
      <c r="N18" s="57"/>
      <c r="O18" s="57"/>
      <c r="P18" s="59">
        <f t="shared" si="3"/>
        <v>3.4281804234751254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64"/>
      <c r="AC18" s="57"/>
      <c r="AD18" s="57"/>
      <c r="AE18" s="57"/>
      <c r="AF18" s="57" t="s">
        <v>77</v>
      </c>
      <c r="AG18" s="59">
        <f t="shared" si="6"/>
        <v>0</v>
      </c>
      <c r="AH18" s="58">
        <f t="shared" si="0"/>
        <v>3.4281804234751254</v>
      </c>
    </row>
    <row r="19" spans="1:34" x14ac:dyDescent="0.25">
      <c r="A19" s="133"/>
      <c r="B19" s="138"/>
      <c r="C19" s="29" t="s">
        <v>20</v>
      </c>
      <c r="D19" s="57">
        <v>1.9172055982712783</v>
      </c>
      <c r="E19" s="64"/>
      <c r="F19" s="57"/>
      <c r="G19" s="58">
        <f t="shared" si="1"/>
        <v>1.9172055982712783</v>
      </c>
      <c r="H19" s="57">
        <v>0.28828236206306546</v>
      </c>
      <c r="I19" s="59">
        <f t="shared" si="2"/>
        <v>2.2054879603343438</v>
      </c>
      <c r="J19" s="57"/>
      <c r="K19" s="57"/>
      <c r="L19" s="57"/>
      <c r="M19" s="57"/>
      <c r="N19" s="57">
        <v>18.306204486375904</v>
      </c>
      <c r="O19" s="57">
        <v>0.89557269750432178</v>
      </c>
      <c r="P19" s="59">
        <f t="shared" si="3"/>
        <v>19.201777183880225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64"/>
      <c r="AC19" s="57"/>
      <c r="AD19" s="57"/>
      <c r="AE19" s="57"/>
      <c r="AF19" s="57"/>
      <c r="AG19" s="59">
        <f t="shared" si="6"/>
        <v>0</v>
      </c>
      <c r="AH19" s="58">
        <f t="shared" si="0"/>
        <v>21.40726514421457</v>
      </c>
    </row>
    <row r="20" spans="1:34" x14ac:dyDescent="0.25">
      <c r="A20" s="133"/>
      <c r="B20" s="138"/>
      <c r="C20" s="29" t="s">
        <v>21</v>
      </c>
      <c r="D20" s="57">
        <v>696.74447774699183</v>
      </c>
      <c r="E20" s="64"/>
      <c r="F20" s="57">
        <v>1.8824057148679889</v>
      </c>
      <c r="G20" s="58">
        <f t="shared" si="1"/>
        <v>698.62688346185985</v>
      </c>
      <c r="H20" s="57">
        <v>161.38713767156685</v>
      </c>
      <c r="I20" s="59">
        <f t="shared" si="2"/>
        <v>860.0140211334267</v>
      </c>
      <c r="J20" s="57">
        <v>1.3419282902991045</v>
      </c>
      <c r="K20" s="57">
        <v>6.1416131873153965</v>
      </c>
      <c r="L20" s="57"/>
      <c r="M20" s="57"/>
      <c r="N20" s="57">
        <v>10.852448194564882</v>
      </c>
      <c r="O20" s="57">
        <v>1812.2362279025456</v>
      </c>
      <c r="P20" s="59">
        <f t="shared" si="3"/>
        <v>1830.5722175747251</v>
      </c>
      <c r="Q20" s="57">
        <v>2.5572054401674498</v>
      </c>
      <c r="R20" s="57">
        <v>1.051222421803943</v>
      </c>
      <c r="S20" s="57">
        <v>1.940199055389525</v>
      </c>
      <c r="T20" s="59">
        <f t="shared" si="4"/>
        <v>5.5486269173609175</v>
      </c>
      <c r="U20" s="57">
        <v>21.269646041625915</v>
      </c>
      <c r="V20" s="57"/>
      <c r="W20" s="57"/>
      <c r="X20" s="57"/>
      <c r="Y20" s="57"/>
      <c r="Z20" s="59">
        <f t="shared" si="5"/>
        <v>21.269646041625915</v>
      </c>
      <c r="AA20" s="57"/>
      <c r="AB20" s="64"/>
      <c r="AC20" s="57">
        <v>13.198598479859738</v>
      </c>
      <c r="AD20" s="57"/>
      <c r="AE20" s="57">
        <v>107.61997525938726</v>
      </c>
      <c r="AF20" s="57">
        <v>4.7016005114116526</v>
      </c>
      <c r="AG20" s="59">
        <f t="shared" si="6"/>
        <v>125.52017425065866</v>
      </c>
      <c r="AH20" s="58">
        <f t="shared" si="0"/>
        <v>2842.924685917797</v>
      </c>
    </row>
    <row r="21" spans="1:34" ht="15" customHeight="1" x14ac:dyDescent="0.25">
      <c r="A21" s="133"/>
      <c r="B21" s="138"/>
      <c r="C21" s="30" t="s">
        <v>10</v>
      </c>
      <c r="D21" s="88">
        <f>SUM(D15:D20)</f>
        <v>713.02904695172015</v>
      </c>
      <c r="E21" s="88">
        <f t="shared" ref="E21:Z21" si="9">SUM(E15:E20)</f>
        <v>0</v>
      </c>
      <c r="F21" s="88">
        <f t="shared" si="9"/>
        <v>1.9092848848632706</v>
      </c>
      <c r="G21" s="88">
        <f t="shared" si="9"/>
        <v>714.93833183658342</v>
      </c>
      <c r="H21" s="88">
        <f t="shared" si="9"/>
        <v>163.65894012843438</v>
      </c>
      <c r="I21" s="88">
        <f t="shared" si="9"/>
        <v>878.59727196501785</v>
      </c>
      <c r="J21" s="88">
        <f t="shared" si="9"/>
        <v>92.853080455037116</v>
      </c>
      <c r="K21" s="88">
        <f t="shared" si="9"/>
        <v>65.561432406825844</v>
      </c>
      <c r="L21" s="88">
        <f t="shared" si="9"/>
        <v>0</v>
      </c>
      <c r="M21" s="88">
        <f t="shared" si="9"/>
        <v>3.4281804234751254</v>
      </c>
      <c r="N21" s="88">
        <f t="shared" si="9"/>
        <v>29.158652680940786</v>
      </c>
      <c r="O21" s="88">
        <f t="shared" si="9"/>
        <v>1815.4686582398147</v>
      </c>
      <c r="P21" s="88">
        <f t="shared" si="9"/>
        <v>2006.4700042060936</v>
      </c>
      <c r="Q21" s="88">
        <f t="shared" si="9"/>
        <v>2.8835254647094519</v>
      </c>
      <c r="R21" s="88">
        <f t="shared" si="9"/>
        <v>1.051222421803943</v>
      </c>
      <c r="S21" s="88">
        <f t="shared" si="9"/>
        <v>1.940199055389525</v>
      </c>
      <c r="T21" s="88">
        <f t="shared" si="9"/>
        <v>5.8749469419029197</v>
      </c>
      <c r="U21" s="88">
        <f t="shared" si="9"/>
        <v>26.459444326788045</v>
      </c>
      <c r="V21" s="88">
        <f t="shared" si="9"/>
        <v>0</v>
      </c>
      <c r="W21" s="88">
        <f t="shared" si="9"/>
        <v>0</v>
      </c>
      <c r="X21" s="88">
        <f t="shared" si="9"/>
        <v>2.9620701031167127E-2</v>
      </c>
      <c r="Y21" s="88">
        <f t="shared" si="9"/>
        <v>0</v>
      </c>
      <c r="Z21" s="88">
        <f t="shared" si="9"/>
        <v>26.489065027819212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13.198598479859738</v>
      </c>
      <c r="AD21" s="88">
        <f t="shared" si="10"/>
        <v>0</v>
      </c>
      <c r="AE21" s="88">
        <f t="shared" si="10"/>
        <v>107.70381577894666</v>
      </c>
      <c r="AF21" s="88">
        <f t="shared" si="10"/>
        <v>6.3001391122950041</v>
      </c>
      <c r="AG21" s="88">
        <f t="shared" si="10"/>
        <v>127.2025533711014</v>
      </c>
      <c r="AH21" s="88">
        <f t="shared" si="10"/>
        <v>3044.6338415119349</v>
      </c>
    </row>
    <row r="22" spans="1:34" x14ac:dyDescent="0.25">
      <c r="A22" s="133"/>
      <c r="B22" s="146" t="s">
        <v>4</v>
      </c>
      <c r="C22" s="31" t="s">
        <v>22</v>
      </c>
      <c r="D22" s="57">
        <v>0.15975132588456328</v>
      </c>
      <c r="E22" s="64"/>
      <c r="F22" s="57"/>
      <c r="G22" s="58">
        <f t="shared" si="1"/>
        <v>0.15975132588456328</v>
      </c>
      <c r="H22" s="57"/>
      <c r="I22" s="59">
        <f t="shared" si="2"/>
        <v>0.15975132588456328</v>
      </c>
      <c r="J22" s="57"/>
      <c r="K22" s="57"/>
      <c r="L22" s="57"/>
      <c r="M22" s="57"/>
      <c r="N22" s="57"/>
      <c r="O22" s="57">
        <v>0.31912076343585255</v>
      </c>
      <c r="P22" s="59">
        <f t="shared" si="3"/>
        <v>0.31912076343585255</v>
      </c>
      <c r="Q22" s="57">
        <v>203.01935454916341</v>
      </c>
      <c r="R22" s="57"/>
      <c r="S22" s="57"/>
      <c r="T22" s="59">
        <f t="shared" si="4"/>
        <v>203.01935454916341</v>
      </c>
      <c r="U22" s="57"/>
      <c r="V22" s="57"/>
      <c r="W22" s="57"/>
      <c r="X22" s="57"/>
      <c r="Y22" s="57"/>
      <c r="Z22" s="59">
        <f t="shared" si="5"/>
        <v>0</v>
      </c>
      <c r="AA22" s="57"/>
      <c r="AB22" s="64"/>
      <c r="AC22" s="57">
        <v>1.9178643547342146E-2</v>
      </c>
      <c r="AD22" s="57"/>
      <c r="AE22" s="57"/>
      <c r="AF22" s="57"/>
      <c r="AG22" s="59">
        <f t="shared" si="6"/>
        <v>1.9178643547342146E-2</v>
      </c>
      <c r="AH22" s="58">
        <f t="shared" si="0"/>
        <v>203.51740528203118</v>
      </c>
    </row>
    <row r="23" spans="1:34" x14ac:dyDescent="0.25">
      <c r="A23" s="133"/>
      <c r="B23" s="146"/>
      <c r="C23" s="31" t="s">
        <v>23</v>
      </c>
      <c r="D23" s="57"/>
      <c r="E23" s="64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>
        <v>4.5689152988338887E-2</v>
      </c>
      <c r="R23" s="57">
        <v>5430.2232309579204</v>
      </c>
      <c r="S23" s="57">
        <v>17.527575903977983</v>
      </c>
      <c r="T23" s="59">
        <f t="shared" si="4"/>
        <v>5447.7964960148865</v>
      </c>
      <c r="U23" s="57"/>
      <c r="V23" s="57"/>
      <c r="W23" s="57"/>
      <c r="X23" s="57"/>
      <c r="Y23" s="57"/>
      <c r="Z23" s="59">
        <f t="shared" si="5"/>
        <v>0</v>
      </c>
      <c r="AA23" s="57"/>
      <c r="AB23" s="64"/>
      <c r="AC23" s="57"/>
      <c r="AD23" s="57"/>
      <c r="AE23" s="57"/>
      <c r="AF23" s="57"/>
      <c r="AG23" s="59">
        <f t="shared" si="6"/>
        <v>0</v>
      </c>
      <c r="AH23" s="58">
        <f t="shared" si="0"/>
        <v>5447.7964960148865</v>
      </c>
    </row>
    <row r="24" spans="1:34" x14ac:dyDescent="0.25">
      <c r="A24" s="133"/>
      <c r="B24" s="146"/>
      <c r="C24" s="31" t="s">
        <v>24</v>
      </c>
      <c r="D24" s="57">
        <v>8.3367222897459514E-2</v>
      </c>
      <c r="E24" s="64"/>
      <c r="F24" s="57"/>
      <c r="G24" s="58">
        <f t="shared" si="1"/>
        <v>8.3367222897459514E-2</v>
      </c>
      <c r="H24" s="57"/>
      <c r="I24" s="59">
        <f t="shared" si="2"/>
        <v>8.3367222897459514E-2</v>
      </c>
      <c r="J24" s="57"/>
      <c r="K24" s="57"/>
      <c r="L24" s="57"/>
      <c r="M24" s="57"/>
      <c r="N24" s="57"/>
      <c r="O24" s="57">
        <v>1.0895013086173386</v>
      </c>
      <c r="P24" s="59">
        <f t="shared" si="3"/>
        <v>1.0895013086173386</v>
      </c>
      <c r="Q24" s="57">
        <v>0.32652599616501077</v>
      </c>
      <c r="R24" s="57"/>
      <c r="S24" s="57">
        <v>842.88485426682951</v>
      </c>
      <c r="T24" s="59">
        <f t="shared" si="4"/>
        <v>843.21138026299457</v>
      </c>
      <c r="U24" s="57"/>
      <c r="V24" s="57"/>
      <c r="W24" s="57"/>
      <c r="X24" s="57"/>
      <c r="Y24" s="57"/>
      <c r="Z24" s="59">
        <f t="shared" si="5"/>
        <v>0</v>
      </c>
      <c r="AA24" s="57"/>
      <c r="AB24" s="64"/>
      <c r="AC24" s="57">
        <v>3.924891663005866E-2</v>
      </c>
      <c r="AD24" s="57"/>
      <c r="AE24" s="57"/>
      <c r="AF24" s="57"/>
      <c r="AG24" s="59">
        <f t="shared" si="6"/>
        <v>3.924891663005866E-2</v>
      </c>
      <c r="AH24" s="58">
        <f t="shared" si="0"/>
        <v>844.42349771113948</v>
      </c>
    </row>
    <row r="25" spans="1:34" ht="15" customHeight="1" x14ac:dyDescent="0.25">
      <c r="A25" s="133"/>
      <c r="B25" s="146"/>
      <c r="C25" s="32" t="s">
        <v>10</v>
      </c>
      <c r="D25" s="91">
        <f>SUM(D22:D24)</f>
        <v>0.2431185487820228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0.2431185487820228</v>
      </c>
      <c r="H25" s="91">
        <f t="shared" si="11"/>
        <v>0</v>
      </c>
      <c r="I25" s="91">
        <f t="shared" si="11"/>
        <v>0.2431185487820228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1.4086220720531912</v>
      </c>
      <c r="P25" s="91">
        <f t="shared" si="11"/>
        <v>1.4086220720531912</v>
      </c>
      <c r="Q25" s="91">
        <f t="shared" si="11"/>
        <v>203.39156969831674</v>
      </c>
      <c r="R25" s="91">
        <f t="shared" si="11"/>
        <v>5430.2232309579204</v>
      </c>
      <c r="S25" s="91">
        <f t="shared" si="11"/>
        <v>860.41243017080751</v>
      </c>
      <c r="T25" s="91">
        <f t="shared" si="11"/>
        <v>6494.0272308270451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5.8427560177400806E-2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5.8427560177400806E-2</v>
      </c>
      <c r="AH25" s="91">
        <f t="shared" si="11"/>
        <v>6495.7373990080569</v>
      </c>
    </row>
    <row r="26" spans="1:34" x14ac:dyDescent="0.25">
      <c r="A26" s="133"/>
      <c r="B26" s="147" t="s">
        <v>5</v>
      </c>
      <c r="C26" s="33" t="s">
        <v>25</v>
      </c>
      <c r="D26" s="57">
        <v>0.15700554516600723</v>
      </c>
      <c r="E26" s="64"/>
      <c r="F26" s="57"/>
      <c r="G26" s="58">
        <f t="shared" si="1"/>
        <v>0.15700554516600723</v>
      </c>
      <c r="H26" s="57"/>
      <c r="I26" s="59">
        <f t="shared" si="2"/>
        <v>0.15700554516600723</v>
      </c>
      <c r="J26" s="57">
        <v>0.30099018628740876</v>
      </c>
      <c r="K26" s="57">
        <v>4.0037346358237498</v>
      </c>
      <c r="L26" s="57"/>
      <c r="M26" s="57"/>
      <c r="N26" s="57"/>
      <c r="O26" s="57">
        <v>16.423468138489998</v>
      </c>
      <c r="P26" s="59">
        <f t="shared" si="3"/>
        <v>20.728192960601156</v>
      </c>
      <c r="Q26" s="57">
        <v>7.8221634347082333E-2</v>
      </c>
      <c r="R26" s="57"/>
      <c r="S26" s="57"/>
      <c r="T26" s="59">
        <f t="shared" si="4"/>
        <v>7.8221634347082333E-2</v>
      </c>
      <c r="U26" s="57">
        <v>4536.3442603709755</v>
      </c>
      <c r="V26" s="57"/>
      <c r="W26" s="57">
        <v>5.0582462713049364E-2</v>
      </c>
      <c r="X26" s="57">
        <v>60.081572045507109</v>
      </c>
      <c r="Y26" s="57"/>
      <c r="Z26" s="59">
        <f t="shared" si="5"/>
        <v>4596.4764148791965</v>
      </c>
      <c r="AA26" s="57"/>
      <c r="AB26" s="64"/>
      <c r="AC26" s="57"/>
      <c r="AD26" s="57"/>
      <c r="AE26" s="57">
        <v>0.93941696860488488</v>
      </c>
      <c r="AF26" s="57">
        <v>8.5661519157802584</v>
      </c>
      <c r="AG26" s="59">
        <f t="shared" si="6"/>
        <v>9.5055688843851431</v>
      </c>
      <c r="AH26" s="58">
        <f t="shared" si="0"/>
        <v>4626.9454039036955</v>
      </c>
    </row>
    <row r="27" spans="1:34" x14ac:dyDescent="0.25">
      <c r="A27" s="133"/>
      <c r="B27" s="147"/>
      <c r="C27" s="33" t="s">
        <v>26</v>
      </c>
      <c r="D27" s="57"/>
      <c r="E27" s="64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64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</row>
    <row r="28" spans="1:34" x14ac:dyDescent="0.25">
      <c r="A28" s="133"/>
      <c r="B28" s="147"/>
      <c r="C28" s="33" t="s">
        <v>27</v>
      </c>
      <c r="D28" s="57"/>
      <c r="E28" s="64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4.5233011848874094</v>
      </c>
      <c r="X28" s="57"/>
      <c r="Y28" s="57"/>
      <c r="Z28" s="59">
        <f t="shared" si="5"/>
        <v>4.5233011848874094</v>
      </c>
      <c r="AA28" s="57"/>
      <c r="AB28" s="64"/>
      <c r="AC28" s="57"/>
      <c r="AD28" s="57"/>
      <c r="AE28" s="57"/>
      <c r="AF28" s="57"/>
      <c r="AG28" s="59">
        <f t="shared" si="6"/>
        <v>0</v>
      </c>
      <c r="AH28" s="58">
        <f t="shared" si="0"/>
        <v>4.5233011848874094</v>
      </c>
    </row>
    <row r="29" spans="1:34" x14ac:dyDescent="0.25">
      <c r="A29" s="133"/>
      <c r="B29" s="147"/>
      <c r="C29" s="33" t="s">
        <v>28</v>
      </c>
      <c r="D29" s="57"/>
      <c r="E29" s="64"/>
      <c r="F29" s="57"/>
      <c r="G29" s="58">
        <f t="shared" si="1"/>
        <v>0</v>
      </c>
      <c r="H29" s="57"/>
      <c r="I29" s="59">
        <f t="shared" si="2"/>
        <v>0</v>
      </c>
      <c r="J29" s="57">
        <v>0.2620326901170883</v>
      </c>
      <c r="K29" s="57">
        <v>0.87406471357007653</v>
      </c>
      <c r="L29" s="57"/>
      <c r="M29" s="57"/>
      <c r="N29" s="57"/>
      <c r="O29" s="57">
        <v>0.62595164905519185</v>
      </c>
      <c r="P29" s="59">
        <f t="shared" si="3"/>
        <v>1.7620490527423569</v>
      </c>
      <c r="Q29" s="57"/>
      <c r="R29" s="57"/>
      <c r="S29" s="57"/>
      <c r="T29" s="59">
        <f t="shared" si="4"/>
        <v>0</v>
      </c>
      <c r="U29" s="57">
        <v>0.75834624295274722</v>
      </c>
      <c r="V29" s="57"/>
      <c r="W29" s="57"/>
      <c r="X29" s="57">
        <v>1240.8409960794008</v>
      </c>
      <c r="Y29" s="57"/>
      <c r="Z29" s="59">
        <f t="shared" si="5"/>
        <v>1241.5993423223536</v>
      </c>
      <c r="AA29" s="57"/>
      <c r="AB29" s="64"/>
      <c r="AC29" s="57"/>
      <c r="AD29" s="57"/>
      <c r="AE29" s="57">
        <v>0.98251876554894624</v>
      </c>
      <c r="AF29" s="57">
        <v>1.8550712107069796</v>
      </c>
      <c r="AG29" s="59">
        <f t="shared" si="6"/>
        <v>2.8375899762559258</v>
      </c>
      <c r="AH29" s="58">
        <f t="shared" si="0"/>
        <v>1246.1989813513519</v>
      </c>
    </row>
    <row r="30" spans="1:34" x14ac:dyDescent="0.25">
      <c r="A30" s="133"/>
      <c r="B30" s="147"/>
      <c r="C30" s="33" t="s">
        <v>29</v>
      </c>
      <c r="D30" s="57"/>
      <c r="E30" s="64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64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</row>
    <row r="31" spans="1:34" ht="15" customHeight="1" x14ac:dyDescent="0.25">
      <c r="A31" s="133"/>
      <c r="B31" s="147"/>
      <c r="C31" s="34" t="s">
        <v>10</v>
      </c>
      <c r="D31" s="92">
        <f>SUM(D26:D30)</f>
        <v>0.15700554516600723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0.15700554516600723</v>
      </c>
      <c r="H31" s="92">
        <f t="shared" si="12"/>
        <v>0</v>
      </c>
      <c r="I31" s="92">
        <f t="shared" si="12"/>
        <v>0.15700554516600723</v>
      </c>
      <c r="J31" s="92">
        <f t="shared" si="12"/>
        <v>0.56302287640449711</v>
      </c>
      <c r="K31" s="92">
        <f t="shared" si="12"/>
        <v>4.8777993493938263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17.04941978754519</v>
      </c>
      <c r="P31" s="92">
        <f t="shared" si="12"/>
        <v>22.490242013343511</v>
      </c>
      <c r="Q31" s="92">
        <f t="shared" si="12"/>
        <v>7.8221634347082333E-2</v>
      </c>
      <c r="R31" s="92">
        <f t="shared" si="12"/>
        <v>0</v>
      </c>
      <c r="S31" s="92">
        <f t="shared" si="12"/>
        <v>0</v>
      </c>
      <c r="T31" s="92">
        <f t="shared" si="12"/>
        <v>7.8221634347082333E-2</v>
      </c>
      <c r="U31" s="92">
        <f t="shared" si="12"/>
        <v>4537.1026066139284</v>
      </c>
      <c r="V31" s="92">
        <f t="shared" si="12"/>
        <v>0</v>
      </c>
      <c r="W31" s="92">
        <f t="shared" si="12"/>
        <v>4.573883647600459</v>
      </c>
      <c r="X31" s="92">
        <f t="shared" si="12"/>
        <v>1300.9225681249079</v>
      </c>
      <c r="Y31" s="92">
        <f t="shared" si="12"/>
        <v>0</v>
      </c>
      <c r="Z31" s="92">
        <f t="shared" si="12"/>
        <v>5842.5990583864377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1.921935734153831</v>
      </c>
      <c r="AF31" s="92">
        <f t="shared" si="12"/>
        <v>10.421223126487238</v>
      </c>
      <c r="AG31" s="92">
        <f t="shared" si="12"/>
        <v>12.343158860641068</v>
      </c>
      <c r="AH31" s="92">
        <f t="shared" si="12"/>
        <v>5877.6676864399351</v>
      </c>
    </row>
    <row r="32" spans="1:34" x14ac:dyDescent="0.25">
      <c r="A32" s="133"/>
      <c r="B32" s="12" t="s">
        <v>30</v>
      </c>
      <c r="C32" s="35" t="s">
        <v>31</v>
      </c>
      <c r="D32" s="57">
        <v>8.9685694421942269E-2</v>
      </c>
      <c r="E32" s="58"/>
      <c r="F32" s="57"/>
      <c r="G32" s="58">
        <f t="shared" si="1"/>
        <v>8.9685694421942269E-2</v>
      </c>
      <c r="H32" s="57"/>
      <c r="I32" s="59">
        <f t="shared" si="2"/>
        <v>8.9685694421942269E-2</v>
      </c>
      <c r="J32" s="57"/>
      <c r="K32" s="57"/>
      <c r="L32" s="57"/>
      <c r="M32" s="57"/>
      <c r="N32" s="57"/>
      <c r="O32" s="57">
        <v>0.64444070808377041</v>
      </c>
      <c r="P32" s="59">
        <f t="shared" si="3"/>
        <v>0.64444070808377041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17.308658857068796</v>
      </c>
      <c r="AB32" s="58"/>
      <c r="AC32" s="57"/>
      <c r="AD32" s="57"/>
      <c r="AE32" s="57">
        <v>0.1918821489509985</v>
      </c>
      <c r="AF32" s="57"/>
      <c r="AG32" s="59">
        <f t="shared" si="6"/>
        <v>0.1918821489509985</v>
      </c>
      <c r="AH32" s="58">
        <f t="shared" si="0"/>
        <v>18.234667408525507</v>
      </c>
    </row>
    <row r="33" spans="1:34" x14ac:dyDescent="0.25">
      <c r="A33" s="133"/>
      <c r="B33" s="51" t="s">
        <v>84</v>
      </c>
      <c r="C33" s="36" t="s">
        <v>32</v>
      </c>
      <c r="D33" s="57"/>
      <c r="E33" s="58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8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</row>
    <row r="34" spans="1:34" ht="16.5" customHeight="1" x14ac:dyDescent="0.25">
      <c r="A34" s="133"/>
      <c r="B34" s="141" t="s">
        <v>85</v>
      </c>
      <c r="C34" s="37" t="s">
        <v>33</v>
      </c>
      <c r="D34" s="57">
        <v>162.13618173690537</v>
      </c>
      <c r="E34" s="64"/>
      <c r="F34" s="57">
        <v>0.47091971431900292</v>
      </c>
      <c r="G34" s="58">
        <f t="shared" si="1"/>
        <v>162.60710145122437</v>
      </c>
      <c r="H34" s="57">
        <v>12.955632722210918</v>
      </c>
      <c r="I34" s="59">
        <f t="shared" si="2"/>
        <v>175.56273417343527</v>
      </c>
      <c r="J34" s="57"/>
      <c r="K34" s="57">
        <v>2.1422932190271457E-2</v>
      </c>
      <c r="L34" s="57"/>
      <c r="M34" s="57"/>
      <c r="N34" s="57">
        <v>0.1064883528385204</v>
      </c>
      <c r="O34" s="57">
        <v>10.771473718321365</v>
      </c>
      <c r="P34" s="59">
        <f t="shared" si="3"/>
        <v>10.899385003350158</v>
      </c>
      <c r="Q34" s="57">
        <v>1.4685741025867927</v>
      </c>
      <c r="R34" s="57"/>
      <c r="S34" s="57">
        <v>1.4038057749051052</v>
      </c>
      <c r="T34" s="59">
        <f t="shared" si="4"/>
        <v>2.8723798774918978</v>
      </c>
      <c r="U34" s="57"/>
      <c r="V34" s="57"/>
      <c r="W34" s="57"/>
      <c r="X34" s="57"/>
      <c r="Y34" s="57"/>
      <c r="Z34" s="59">
        <f t="shared" si="5"/>
        <v>0</v>
      </c>
      <c r="AA34" s="57"/>
      <c r="AB34" s="64"/>
      <c r="AC34" s="57">
        <v>1732.6355418395949</v>
      </c>
      <c r="AD34" s="57"/>
      <c r="AE34" s="57">
        <v>21.405724083960934</v>
      </c>
      <c r="AF34" s="57">
        <v>0.90651160296480404</v>
      </c>
      <c r="AG34" s="59">
        <f t="shared" si="6"/>
        <v>1754.9477775265207</v>
      </c>
      <c r="AH34" s="58">
        <f t="shared" si="0"/>
        <v>1944.282276580798</v>
      </c>
    </row>
    <row r="35" spans="1:34" x14ac:dyDescent="0.25">
      <c r="A35" s="133"/>
      <c r="B35" s="142"/>
      <c r="C35" s="37" t="s">
        <v>41</v>
      </c>
      <c r="D35" s="57"/>
      <c r="E35" s="64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64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</row>
    <row r="36" spans="1:34" x14ac:dyDescent="0.25">
      <c r="A36" s="133"/>
      <c r="B36" s="142"/>
      <c r="C36" s="37" t="s">
        <v>35</v>
      </c>
      <c r="D36" s="57">
        <v>288.35272702389676</v>
      </c>
      <c r="E36" s="64"/>
      <c r="F36" s="57">
        <v>0.42273720372390217</v>
      </c>
      <c r="G36" s="58">
        <f t="shared" si="1"/>
        <v>288.77546422762066</v>
      </c>
      <c r="H36" s="57">
        <v>34.756882596912533</v>
      </c>
      <c r="I36" s="59">
        <f t="shared" si="2"/>
        <v>323.53234682453319</v>
      </c>
      <c r="J36" s="57"/>
      <c r="K36" s="57"/>
      <c r="L36" s="57"/>
      <c r="M36" s="57"/>
      <c r="N36" s="57">
        <v>12.411416472886446</v>
      </c>
      <c r="O36" s="57">
        <v>242.01580778807963</v>
      </c>
      <c r="P36" s="59">
        <f t="shared" si="3"/>
        <v>254.42722426096609</v>
      </c>
      <c r="Q36" s="57">
        <v>1.8868976653795784</v>
      </c>
      <c r="R36" s="57"/>
      <c r="S36" s="57">
        <v>7.6948128498498969E-2</v>
      </c>
      <c r="T36" s="59">
        <f t="shared" si="4"/>
        <v>1.9638457938780773</v>
      </c>
      <c r="U36" s="57">
        <v>1.1227108628327498</v>
      </c>
      <c r="V36" s="57"/>
      <c r="W36" s="57"/>
      <c r="X36" s="57">
        <v>0.91974951717060949</v>
      </c>
      <c r="Y36" s="57"/>
      <c r="Z36" s="59">
        <f t="shared" si="5"/>
        <v>2.0424603800033592</v>
      </c>
      <c r="AA36" s="57"/>
      <c r="AB36" s="64"/>
      <c r="AC36" s="57">
        <v>3.7479190715415522</v>
      </c>
      <c r="AD36" s="57"/>
      <c r="AE36" s="57">
        <v>3703.1046217030789</v>
      </c>
      <c r="AF36" s="57">
        <v>4.4761086518266248E-2</v>
      </c>
      <c r="AG36" s="59">
        <f t="shared" si="6"/>
        <v>3706.8973018611387</v>
      </c>
      <c r="AH36" s="58">
        <f t="shared" si="0"/>
        <v>4288.8631791205189</v>
      </c>
    </row>
    <row r="37" spans="1:34" x14ac:dyDescent="0.25">
      <c r="A37" s="133"/>
      <c r="B37" s="142"/>
      <c r="C37" s="37" t="s">
        <v>36</v>
      </c>
      <c r="D37" s="57">
        <v>0.4719872820246358</v>
      </c>
      <c r="E37" s="64"/>
      <c r="F37" s="57">
        <v>5.6613520537907906E-2</v>
      </c>
      <c r="G37" s="58">
        <f t="shared" si="1"/>
        <v>0.52860080256254371</v>
      </c>
      <c r="H37" s="57">
        <v>2.9547568500281916E-2</v>
      </c>
      <c r="I37" s="59">
        <f t="shared" si="2"/>
        <v>0.55814837106282567</v>
      </c>
      <c r="J37" s="57"/>
      <c r="K37" s="57"/>
      <c r="L37" s="57"/>
      <c r="M37" s="57"/>
      <c r="N37" s="57"/>
      <c r="O37" s="57">
        <v>1.2859735221501236</v>
      </c>
      <c r="P37" s="59">
        <f t="shared" si="3"/>
        <v>1.2859735221501236</v>
      </c>
      <c r="Q37" s="57">
        <v>3.3598878016925009E-2</v>
      </c>
      <c r="R37" s="57">
        <v>2.2708611372463577E-2</v>
      </c>
      <c r="S37" s="57">
        <v>0.1028388545115272</v>
      </c>
      <c r="T37" s="59">
        <f t="shared" si="4"/>
        <v>0.15914634390091578</v>
      </c>
      <c r="U37" s="57"/>
      <c r="V37" s="57"/>
      <c r="W37" s="57"/>
      <c r="X37" s="57">
        <v>0.17770099682353133</v>
      </c>
      <c r="Y37" s="57"/>
      <c r="Z37" s="59">
        <f t="shared" si="5"/>
        <v>0.17770099682353133</v>
      </c>
      <c r="AA37" s="57"/>
      <c r="AB37" s="64"/>
      <c r="AC37" s="57">
        <v>1.5019461705858694</v>
      </c>
      <c r="AD37" s="57"/>
      <c r="AE37" s="57">
        <v>6.3188476039377425E-2</v>
      </c>
      <c r="AF37" s="57">
        <v>178.4652779389483</v>
      </c>
      <c r="AG37" s="59">
        <f t="shared" si="6"/>
        <v>180.03041258557354</v>
      </c>
      <c r="AH37" s="58">
        <f t="shared" si="0"/>
        <v>182.21138181951093</v>
      </c>
    </row>
    <row r="38" spans="1:34" ht="15" customHeight="1" x14ac:dyDescent="0.25">
      <c r="A38" s="133"/>
      <c r="B38" s="142"/>
      <c r="C38" s="38" t="s">
        <v>10</v>
      </c>
      <c r="D38" s="93">
        <f>SUM(D34:D37)</f>
        <v>450.96089604282679</v>
      </c>
      <c r="E38" s="93">
        <f t="shared" ref="E38:P38" si="13">SUM(E34:E37)</f>
        <v>0</v>
      </c>
      <c r="F38" s="93">
        <f t="shared" si="13"/>
        <v>0.95027043858081295</v>
      </c>
      <c r="G38" s="93">
        <f t="shared" si="13"/>
        <v>451.91116648140758</v>
      </c>
      <c r="H38" s="93">
        <f t="shared" si="13"/>
        <v>47.742062887623739</v>
      </c>
      <c r="I38" s="93">
        <f t="shared" si="13"/>
        <v>499.65322936903129</v>
      </c>
      <c r="J38" s="93">
        <f t="shared" si="13"/>
        <v>0</v>
      </c>
      <c r="K38" s="93">
        <f t="shared" si="13"/>
        <v>2.1422932190271457E-2</v>
      </c>
      <c r="L38" s="93">
        <f t="shared" si="13"/>
        <v>0</v>
      </c>
      <c r="M38" s="93">
        <f t="shared" si="13"/>
        <v>0</v>
      </c>
      <c r="N38" s="93">
        <f t="shared" si="13"/>
        <v>12.517904825724965</v>
      </c>
      <c r="O38" s="93">
        <f t="shared" si="13"/>
        <v>254.07325502855113</v>
      </c>
      <c r="P38" s="93">
        <f t="shared" si="13"/>
        <v>266.61258278646636</v>
      </c>
      <c r="Q38" s="93">
        <f>SUM(Q34:Q37)</f>
        <v>3.389070645983296</v>
      </c>
      <c r="R38" s="93">
        <f t="shared" ref="R38:AH38" si="14">SUM(R34:R37)</f>
        <v>2.2708611372463577E-2</v>
      </c>
      <c r="S38" s="93">
        <f t="shared" si="14"/>
        <v>1.5835927579151314</v>
      </c>
      <c r="T38" s="93">
        <f t="shared" si="14"/>
        <v>4.9953720152708909</v>
      </c>
      <c r="U38" s="93">
        <f t="shared" si="14"/>
        <v>1.1227108628327498</v>
      </c>
      <c r="V38" s="93">
        <f t="shared" si="14"/>
        <v>0</v>
      </c>
      <c r="W38" s="93">
        <f t="shared" si="14"/>
        <v>0</v>
      </c>
      <c r="X38" s="93">
        <f t="shared" si="14"/>
        <v>1.0974505139941408</v>
      </c>
      <c r="Y38" s="93">
        <f t="shared" si="14"/>
        <v>0</v>
      </c>
      <c r="Z38" s="93">
        <f t="shared" si="14"/>
        <v>2.2201613768268906</v>
      </c>
      <c r="AA38" s="93">
        <f t="shared" si="14"/>
        <v>0</v>
      </c>
      <c r="AB38" s="93">
        <f t="shared" si="14"/>
        <v>0</v>
      </c>
      <c r="AC38" s="93">
        <f t="shared" si="14"/>
        <v>1737.8854070817222</v>
      </c>
      <c r="AD38" s="93">
        <f t="shared" si="14"/>
        <v>0</v>
      </c>
      <c r="AE38" s="93">
        <f t="shared" si="14"/>
        <v>3724.5735342630792</v>
      </c>
      <c r="AF38" s="93">
        <f t="shared" si="14"/>
        <v>179.41655062843137</v>
      </c>
      <c r="AG38" s="93">
        <f t="shared" si="14"/>
        <v>5641.8754919732328</v>
      </c>
      <c r="AH38" s="98">
        <f t="shared" si="14"/>
        <v>6415.3568375208279</v>
      </c>
    </row>
    <row r="39" spans="1:34" x14ac:dyDescent="0.25">
      <c r="A39" s="133"/>
      <c r="B39" s="148" t="s">
        <v>37</v>
      </c>
      <c r="C39" s="149"/>
      <c r="D39" s="61">
        <v>66981.401527803391</v>
      </c>
      <c r="E39" s="58">
        <f t="shared" ref="E39:AB39" si="15">E14+E21+E25+E31+E32+E33+E38</f>
        <v>0</v>
      </c>
      <c r="F39" s="61">
        <v>2949.6895265022167</v>
      </c>
      <c r="G39" s="58">
        <f t="shared" si="1"/>
        <v>69931.091054305609</v>
      </c>
      <c r="H39" s="61">
        <v>2851.7400120563493</v>
      </c>
      <c r="I39" s="59">
        <f t="shared" si="2"/>
        <v>72782.831066361963</v>
      </c>
      <c r="J39" s="61">
        <v>93.416103331441604</v>
      </c>
      <c r="K39" s="61">
        <v>71.364437632176774</v>
      </c>
      <c r="L39" s="61"/>
      <c r="M39" s="61">
        <v>3.4281804234751254</v>
      </c>
      <c r="N39" s="61">
        <v>49.231973667996186</v>
      </c>
      <c r="O39" s="61">
        <v>2484.9535454470488</v>
      </c>
      <c r="P39" s="59">
        <f t="shared" si="3"/>
        <v>2702.3942405021385</v>
      </c>
      <c r="Q39" s="61">
        <v>238.27084746633062</v>
      </c>
      <c r="R39" s="61">
        <v>5436.5337516449972</v>
      </c>
      <c r="S39" s="61">
        <v>898.98275732163074</v>
      </c>
      <c r="T39" s="59">
        <f t="shared" si="4"/>
        <v>6573.7873564329584</v>
      </c>
      <c r="U39" s="61">
        <v>4565.1379971210854</v>
      </c>
      <c r="V39" s="61"/>
      <c r="W39" s="61">
        <v>5.4087582680845498</v>
      </c>
      <c r="X39" s="61">
        <v>1302.1182242068255</v>
      </c>
      <c r="Y39" s="61"/>
      <c r="Z39" s="59">
        <f t="shared" si="5"/>
        <v>5872.6649795959956</v>
      </c>
      <c r="AA39" s="61">
        <v>17.308658857068796</v>
      </c>
      <c r="AB39" s="58">
        <f t="shared" si="15"/>
        <v>0</v>
      </c>
      <c r="AC39" s="61">
        <v>1984.1917455891587</v>
      </c>
      <c r="AD39" s="61"/>
      <c r="AE39" s="61">
        <v>4034.4663657861033</v>
      </c>
      <c r="AF39" s="61">
        <v>203.35556603103893</v>
      </c>
      <c r="AG39" s="59">
        <f t="shared" si="6"/>
        <v>6222.0136774063003</v>
      </c>
      <c r="AH39" s="58">
        <f t="shared" si="0"/>
        <v>94170.999979156433</v>
      </c>
    </row>
    <row r="40" spans="1:34" x14ac:dyDescent="0.25">
      <c r="A40" s="42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x14ac:dyDescent="0.25">
      <c r="A41" s="41" t="s">
        <v>39</v>
      </c>
    </row>
    <row r="42" spans="1:34" x14ac:dyDescent="0.25">
      <c r="A42" s="41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9:B14"/>
    <mergeCell ref="B15:B21"/>
    <mergeCell ref="B22:B25"/>
    <mergeCell ref="B26:B31"/>
    <mergeCell ref="B34:B38"/>
    <mergeCell ref="B39:C39"/>
  </mergeCells>
  <printOptions horizontalCentered="1"/>
  <pageMargins left="0.95" right="0.95" top="0.75" bottom="0.75" header="0.31" footer="0.31"/>
  <pageSetup paperSize="9" scale="65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AH41"/>
  <sheetViews>
    <sheetView showZeros="0" view="pageBreakPreview" topLeftCell="C9" zoomScale="85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7" style="1" customWidth="1"/>
    <col min="2" max="2" width="22" style="1" customWidth="1"/>
    <col min="3" max="3" width="30.5703125" style="1" customWidth="1"/>
    <col min="4" max="4" width="7.5703125" style="1" customWidth="1"/>
    <col min="5" max="5" width="7.28515625" style="1" customWidth="1"/>
    <col min="6" max="6" width="7.28515625" style="1" bestFit="1" customWidth="1"/>
    <col min="7" max="7" width="7.42578125" style="1" customWidth="1"/>
    <col min="8" max="8" width="7.5703125" style="1" customWidth="1"/>
    <col min="9" max="9" width="8.85546875" style="1" customWidth="1"/>
    <col min="10" max="10" width="7.28515625" style="1" bestFit="1" customWidth="1"/>
    <col min="11" max="11" width="6.85546875" style="1" customWidth="1"/>
    <col min="12" max="12" width="6.7109375" style="1" customWidth="1"/>
    <col min="13" max="13" width="6.85546875" style="1" customWidth="1"/>
    <col min="14" max="15" width="7.140625" style="1" customWidth="1"/>
    <col min="16" max="16" width="9" style="1" customWidth="1"/>
    <col min="17" max="17" width="7.28515625" style="1" bestFit="1" customWidth="1"/>
    <col min="18" max="18" width="7.28515625" style="1" customWidth="1"/>
    <col min="19" max="19" width="7.28515625" style="1" bestFit="1" customWidth="1"/>
    <col min="20" max="21" width="9" style="1" customWidth="1"/>
    <col min="22" max="22" width="8.28515625" style="1" customWidth="1"/>
    <col min="23" max="23" width="8.5703125" style="1" customWidth="1"/>
    <col min="24" max="24" width="8.42578125" style="1" bestFit="1" customWidth="1"/>
    <col min="25" max="25" width="8" style="1" customWidth="1"/>
    <col min="26" max="26" width="10.28515625" style="1" customWidth="1"/>
    <col min="27" max="27" width="10.7109375" style="1" customWidth="1"/>
    <col min="28" max="28" width="10" style="1" customWidth="1"/>
    <col min="29" max="29" width="9" style="1" customWidth="1"/>
    <col min="30" max="30" width="9.140625" style="1" customWidth="1"/>
    <col min="31" max="31" width="8.85546875" style="1" customWidth="1"/>
    <col min="32" max="32" width="9.42578125" style="1" customWidth="1"/>
    <col min="33" max="33" width="10.5703125" style="1" bestFit="1" customWidth="1"/>
    <col min="34" max="34" width="12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43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43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ht="16.5" customHeight="1" x14ac:dyDescent="0.25">
      <c r="A9" s="133" t="s">
        <v>2</v>
      </c>
      <c r="B9" s="159" t="s">
        <v>3</v>
      </c>
      <c r="C9" s="26" t="s">
        <v>11</v>
      </c>
      <c r="D9" s="57">
        <v>58961.949287703399</v>
      </c>
      <c r="E9" s="57"/>
      <c r="F9" s="57">
        <v>11.826563045134574</v>
      </c>
      <c r="G9" s="58">
        <f>SUM(D9:F9)</f>
        <v>58973.775850748534</v>
      </c>
      <c r="H9" s="57">
        <v>182.07473716836481</v>
      </c>
      <c r="I9" s="59">
        <f>SUM(G9:H9)</f>
        <v>59155.850587916902</v>
      </c>
      <c r="J9" s="57"/>
      <c r="K9" s="57"/>
      <c r="L9" s="57"/>
      <c r="M9" s="57"/>
      <c r="N9" s="57"/>
      <c r="O9" s="57"/>
      <c r="P9" s="59">
        <f>SUM(J9:O9)</f>
        <v>0</v>
      </c>
      <c r="Q9" s="57">
        <v>5.7261894503049859</v>
      </c>
      <c r="R9" s="57">
        <v>0.28022476383405487</v>
      </c>
      <c r="S9" s="57">
        <v>15.143890572198863</v>
      </c>
      <c r="T9" s="59">
        <f>SUM(Q9:S9)</f>
        <v>21.150304786337905</v>
      </c>
      <c r="U9" s="57"/>
      <c r="V9" s="57"/>
      <c r="W9" s="57"/>
      <c r="X9" s="57">
        <v>1.6639977642360106</v>
      </c>
      <c r="Y9" s="57"/>
      <c r="Z9" s="59">
        <f>SUM(U9:Y9)</f>
        <v>1.6639977642360106</v>
      </c>
      <c r="AA9" s="57"/>
      <c r="AB9" s="57"/>
      <c r="AC9" s="57"/>
      <c r="AD9" s="57"/>
      <c r="AE9" s="57"/>
      <c r="AF9" s="57">
        <v>9.2764509616893065</v>
      </c>
      <c r="AG9" s="59">
        <f>SUM(AC9:AF9)</f>
        <v>9.2764509616893065</v>
      </c>
      <c r="AH9" s="58">
        <f t="shared" ref="AH9:AH39" si="0">AG9+AB9+AA9+Z9+T9+P9+I9</f>
        <v>59187.941341429163</v>
      </c>
    </row>
    <row r="10" spans="1:34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>
        <v>0.18921289026399954</v>
      </c>
      <c r="V10" s="57"/>
      <c r="W10" s="57"/>
      <c r="X10" s="57"/>
      <c r="Y10" s="57"/>
      <c r="Z10" s="59">
        <f t="shared" ref="Z10:Z39" si="5">SUM(U10:Y10)</f>
        <v>0.18921289026399954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0.18921289026399954</v>
      </c>
    </row>
    <row r="11" spans="1:34" x14ac:dyDescent="0.25">
      <c r="A11" s="133"/>
      <c r="B11" s="160"/>
      <c r="C11" s="26" t="s">
        <v>13</v>
      </c>
      <c r="D11" s="57">
        <v>1.8312081344102726</v>
      </c>
      <c r="E11" s="57"/>
      <c r="F11" s="57">
        <v>206.16527617464646</v>
      </c>
      <c r="G11" s="58">
        <f t="shared" si="1"/>
        <v>207.99648430905674</v>
      </c>
      <c r="H11" s="57">
        <v>1.6434189724828601</v>
      </c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>
        <v>1.4019248540746909E-2</v>
      </c>
      <c r="R11" s="57"/>
      <c r="S11" s="57">
        <v>0.31703500173865706</v>
      </c>
      <c r="T11" s="59">
        <f t="shared" si="4"/>
        <v>0.33105425027940399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>
        <v>0.15469669220894919</v>
      </c>
      <c r="AG11" s="59">
        <f t="shared" si="6"/>
        <v>0.15469669220894919</v>
      </c>
      <c r="AH11" s="58">
        <f t="shared" si="0"/>
        <v>7422.0844082939784</v>
      </c>
    </row>
    <row r="12" spans="1:34" ht="15" customHeight="1" x14ac:dyDescent="0.25">
      <c r="A12" s="133"/>
      <c r="B12" s="160"/>
      <c r="C12" s="27" t="s">
        <v>75</v>
      </c>
      <c r="D12" s="87">
        <f>SUM(D9:D11)</f>
        <v>58963.780495837811</v>
      </c>
      <c r="E12" s="87">
        <f t="shared" ref="E12:AH12" si="7">SUM(E9:E11)</f>
        <v>0</v>
      </c>
      <c r="F12" s="87">
        <f t="shared" si="7"/>
        <v>217.99183921978104</v>
      </c>
      <c r="G12" s="87">
        <f t="shared" si="7"/>
        <v>59181.772335057591</v>
      </c>
      <c r="H12" s="87">
        <f t="shared" si="7"/>
        <v>183.71815614084767</v>
      </c>
      <c r="I12" s="87">
        <f t="shared" si="7"/>
        <v>66577.449245268392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5.7402086988457333</v>
      </c>
      <c r="R12" s="87">
        <f t="shared" si="7"/>
        <v>0.28022476383405487</v>
      </c>
      <c r="S12" s="87">
        <f t="shared" si="7"/>
        <v>15.460925573937521</v>
      </c>
      <c r="T12" s="87">
        <f t="shared" si="7"/>
        <v>21.481359036617309</v>
      </c>
      <c r="U12" s="87">
        <f t="shared" si="7"/>
        <v>0.18921289026399954</v>
      </c>
      <c r="V12" s="87">
        <f t="shared" si="7"/>
        <v>0</v>
      </c>
      <c r="W12" s="87">
        <f t="shared" si="7"/>
        <v>0</v>
      </c>
      <c r="X12" s="87">
        <f t="shared" si="7"/>
        <v>1.6639977642360106</v>
      </c>
      <c r="Y12" s="87">
        <f t="shared" si="7"/>
        <v>0</v>
      </c>
      <c r="Z12" s="87">
        <f t="shared" si="7"/>
        <v>1.8532106545000102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</v>
      </c>
      <c r="AF12" s="87">
        <f t="shared" si="7"/>
        <v>9.4311476538982557</v>
      </c>
      <c r="AG12" s="87">
        <f t="shared" si="7"/>
        <v>9.4311476538982557</v>
      </c>
      <c r="AH12" s="87">
        <f t="shared" si="7"/>
        <v>66610.214962613405</v>
      </c>
    </row>
    <row r="13" spans="1:34" x14ac:dyDescent="0.25">
      <c r="A13" s="133"/>
      <c r="B13" s="160"/>
      <c r="C13" s="26" t="s">
        <v>14</v>
      </c>
      <c r="D13" s="57">
        <v>367.70514752858492</v>
      </c>
      <c r="E13" s="57"/>
      <c r="F13" s="57">
        <v>1.2476757843044637</v>
      </c>
      <c r="G13" s="58">
        <f t="shared" si="1"/>
        <v>368.95282331288939</v>
      </c>
      <c r="H13" s="57">
        <v>1958.0889836192375</v>
      </c>
      <c r="I13" s="59">
        <f t="shared" si="2"/>
        <v>2327.0418069321267</v>
      </c>
      <c r="J13" s="57"/>
      <c r="K13" s="57"/>
      <c r="L13" s="57"/>
      <c r="M13" s="57"/>
      <c r="N13" s="57"/>
      <c r="O13" s="57">
        <v>30.586527558870468</v>
      </c>
      <c r="P13" s="59">
        <f t="shared" si="3"/>
        <v>30.586527558870468</v>
      </c>
      <c r="Q13" s="57">
        <v>1.6138264099909014</v>
      </c>
      <c r="R13" s="57">
        <v>8.0634033308659814E-2</v>
      </c>
      <c r="S13" s="57">
        <v>9.8016795956931464</v>
      </c>
      <c r="T13" s="59">
        <f t="shared" si="4"/>
        <v>11.496140038992708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>
        <v>0.82078516644643384</v>
      </c>
      <c r="AG13" s="59">
        <f t="shared" si="6"/>
        <v>0.82078516644643384</v>
      </c>
      <c r="AH13" s="58">
        <f t="shared" si="0"/>
        <v>2369.9452596964366</v>
      </c>
    </row>
    <row r="14" spans="1:34" x14ac:dyDescent="0.25">
      <c r="A14" s="133"/>
      <c r="B14" s="161"/>
      <c r="C14" s="28" t="s">
        <v>10</v>
      </c>
      <c r="D14" s="87">
        <f>D12+D13</f>
        <v>59331.485643366395</v>
      </c>
      <c r="E14" s="87">
        <f t="shared" ref="E14:AH14" si="8">E12+E13</f>
        <v>0</v>
      </c>
      <c r="F14" s="87">
        <f t="shared" si="8"/>
        <v>219.23951500408552</v>
      </c>
      <c r="G14" s="87">
        <f t="shared" si="8"/>
        <v>59550.725158370478</v>
      </c>
      <c r="H14" s="87">
        <f t="shared" si="8"/>
        <v>2141.8071397600852</v>
      </c>
      <c r="I14" s="87">
        <f t="shared" si="8"/>
        <v>68904.491052200523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30.586527558870468</v>
      </c>
      <c r="P14" s="87">
        <f t="shared" si="8"/>
        <v>30.586527558870468</v>
      </c>
      <c r="Q14" s="87">
        <f t="shared" si="8"/>
        <v>7.3540351088366345</v>
      </c>
      <c r="R14" s="87">
        <f t="shared" si="8"/>
        <v>0.36085879714271468</v>
      </c>
      <c r="S14" s="87">
        <f t="shared" si="8"/>
        <v>25.262605169630667</v>
      </c>
      <c r="T14" s="87">
        <f t="shared" si="8"/>
        <v>32.977499075610019</v>
      </c>
      <c r="U14" s="87">
        <f t="shared" si="8"/>
        <v>0.18921289026399954</v>
      </c>
      <c r="V14" s="87">
        <f t="shared" si="8"/>
        <v>0</v>
      </c>
      <c r="W14" s="87">
        <f t="shared" si="8"/>
        <v>0</v>
      </c>
      <c r="X14" s="87">
        <f t="shared" si="8"/>
        <v>1.6639977642360106</v>
      </c>
      <c r="Y14" s="87">
        <f t="shared" si="8"/>
        <v>0</v>
      </c>
      <c r="Z14" s="87">
        <f t="shared" si="8"/>
        <v>1.8532106545000102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</v>
      </c>
      <c r="AF14" s="87">
        <f t="shared" si="8"/>
        <v>10.25193282034469</v>
      </c>
      <c r="AG14" s="87">
        <f t="shared" si="8"/>
        <v>10.25193282034469</v>
      </c>
      <c r="AH14" s="87">
        <f t="shared" si="8"/>
        <v>68980.160222309845</v>
      </c>
    </row>
    <row r="15" spans="1:34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690.7765862458948</v>
      </c>
      <c r="K15" s="57"/>
      <c r="L15" s="57"/>
      <c r="M15" s="57"/>
      <c r="N15" s="57"/>
      <c r="O15" s="57"/>
      <c r="P15" s="59">
        <f t="shared" si="3"/>
        <v>690.7765862458948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690.7765862458948</v>
      </c>
    </row>
    <row r="16" spans="1:34" x14ac:dyDescent="0.25">
      <c r="A16" s="133"/>
      <c r="B16" s="163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>
        <v>81.512997831788425</v>
      </c>
      <c r="L16" s="57"/>
      <c r="M16" s="57"/>
      <c r="N16" s="57"/>
      <c r="O16" s="57"/>
      <c r="P16" s="59">
        <f t="shared" si="3"/>
        <v>81.512997831788425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81.512997831788425</v>
      </c>
    </row>
    <row r="17" spans="1:34" x14ac:dyDescent="0.25">
      <c r="A17" s="133"/>
      <c r="B17" s="163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</row>
    <row r="18" spans="1:34" x14ac:dyDescent="0.25">
      <c r="A18" s="133"/>
      <c r="B18" s="163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</row>
    <row r="19" spans="1:34" x14ac:dyDescent="0.25">
      <c r="A19" s="133"/>
      <c r="B19" s="163"/>
      <c r="C19" s="29" t="s">
        <v>20</v>
      </c>
      <c r="D19" s="57">
        <v>0.11709717452074891</v>
      </c>
      <c r="E19" s="57"/>
      <c r="F19" s="57"/>
      <c r="G19" s="58">
        <f t="shared" si="1"/>
        <v>0.11709717452074891</v>
      </c>
      <c r="H19" s="57"/>
      <c r="I19" s="59">
        <f t="shared" si="2"/>
        <v>0.11709717452074891</v>
      </c>
      <c r="J19" s="57"/>
      <c r="K19" s="57"/>
      <c r="L19" s="57"/>
      <c r="M19" s="57"/>
      <c r="N19" s="57">
        <v>22.642487081133002</v>
      </c>
      <c r="O19" s="57"/>
      <c r="P19" s="59">
        <f t="shared" si="3"/>
        <v>22.642487081133002</v>
      </c>
      <c r="Q19" s="57">
        <v>2.9170396929260042E-2</v>
      </c>
      <c r="R19" s="57"/>
      <c r="S19" s="57"/>
      <c r="T19" s="59">
        <f t="shared" si="4"/>
        <v>2.9170396929260042E-2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>
        <v>2.7969766875436592</v>
      </c>
      <c r="AF19" s="57">
        <v>0.12670836461500115</v>
      </c>
      <c r="AG19" s="59">
        <f t="shared" si="6"/>
        <v>2.9236850521586604</v>
      </c>
      <c r="AH19" s="58">
        <f t="shared" si="0"/>
        <v>25.712439704741669</v>
      </c>
    </row>
    <row r="20" spans="1:34" x14ac:dyDescent="0.25">
      <c r="A20" s="133"/>
      <c r="B20" s="163"/>
      <c r="C20" s="29" t="s">
        <v>21</v>
      </c>
      <c r="D20" s="57">
        <v>99.946217171031009</v>
      </c>
      <c r="E20" s="57"/>
      <c r="F20" s="57">
        <v>2.6356110558021606</v>
      </c>
      <c r="G20" s="58">
        <f t="shared" si="1"/>
        <v>102.58182822683317</v>
      </c>
      <c r="H20" s="57">
        <v>1.6367068688089097</v>
      </c>
      <c r="I20" s="59">
        <f t="shared" si="2"/>
        <v>104.21853509564208</v>
      </c>
      <c r="J20" s="57"/>
      <c r="K20" s="57"/>
      <c r="L20" s="57"/>
      <c r="M20" s="57"/>
      <c r="N20" s="57"/>
      <c r="O20" s="57">
        <v>2832.8045351260412</v>
      </c>
      <c r="P20" s="59">
        <f t="shared" si="3"/>
        <v>2832.8045351260412</v>
      </c>
      <c r="Q20" s="57">
        <v>3.8699365112753568</v>
      </c>
      <c r="R20" s="57">
        <v>0.11692074363148777</v>
      </c>
      <c r="S20" s="57">
        <v>18.320555127739237</v>
      </c>
      <c r="T20" s="59">
        <f t="shared" si="4"/>
        <v>22.307412382646081</v>
      </c>
      <c r="U20" s="57"/>
      <c r="V20" s="57"/>
      <c r="W20" s="57">
        <v>1.1627338026296645</v>
      </c>
      <c r="X20" s="57"/>
      <c r="Y20" s="57"/>
      <c r="Z20" s="59">
        <f t="shared" si="5"/>
        <v>1.1627338026296645</v>
      </c>
      <c r="AA20" s="57"/>
      <c r="AB20" s="57"/>
      <c r="AC20" s="57"/>
      <c r="AD20" s="57"/>
      <c r="AE20" s="57"/>
      <c r="AF20" s="57">
        <v>1.8093872451088329</v>
      </c>
      <c r="AG20" s="59">
        <f t="shared" si="6"/>
        <v>1.8093872451088329</v>
      </c>
      <c r="AH20" s="58">
        <f t="shared" si="0"/>
        <v>2962.3026036520678</v>
      </c>
    </row>
    <row r="21" spans="1:34" x14ac:dyDescent="0.25">
      <c r="A21" s="133"/>
      <c r="B21" s="164"/>
      <c r="C21" s="30" t="s">
        <v>10</v>
      </c>
      <c r="D21" s="88">
        <f>SUM(D15:D20)</f>
        <v>100.06331434555176</v>
      </c>
      <c r="E21" s="88">
        <f t="shared" ref="E21:Z21" si="9">SUM(E15:E20)</f>
        <v>0</v>
      </c>
      <c r="F21" s="88">
        <f t="shared" si="9"/>
        <v>2.6356110558021606</v>
      </c>
      <c r="G21" s="88">
        <f t="shared" si="9"/>
        <v>102.69892540135392</v>
      </c>
      <c r="H21" s="88">
        <f t="shared" si="9"/>
        <v>1.6367068688089097</v>
      </c>
      <c r="I21" s="88">
        <f t="shared" si="9"/>
        <v>104.33563227016283</v>
      </c>
      <c r="J21" s="88">
        <f t="shared" si="9"/>
        <v>690.7765862458948</v>
      </c>
      <c r="K21" s="88">
        <f t="shared" si="9"/>
        <v>81.512997831788425</v>
      </c>
      <c r="L21" s="88">
        <f t="shared" si="9"/>
        <v>0</v>
      </c>
      <c r="M21" s="88">
        <f t="shared" si="9"/>
        <v>0</v>
      </c>
      <c r="N21" s="88">
        <f t="shared" si="9"/>
        <v>22.642487081133002</v>
      </c>
      <c r="O21" s="88">
        <f t="shared" si="9"/>
        <v>2832.8045351260412</v>
      </c>
      <c r="P21" s="88">
        <f t="shared" si="9"/>
        <v>3627.7366062848573</v>
      </c>
      <c r="Q21" s="88">
        <f t="shared" si="9"/>
        <v>3.8991069082046166</v>
      </c>
      <c r="R21" s="88">
        <f t="shared" si="9"/>
        <v>0.11692074363148777</v>
      </c>
      <c r="S21" s="88">
        <f t="shared" si="9"/>
        <v>18.320555127739237</v>
      </c>
      <c r="T21" s="88">
        <f t="shared" si="9"/>
        <v>22.336582779575341</v>
      </c>
      <c r="U21" s="88">
        <f t="shared" si="9"/>
        <v>0</v>
      </c>
      <c r="V21" s="88">
        <f t="shared" si="9"/>
        <v>0</v>
      </c>
      <c r="W21" s="88">
        <f t="shared" si="9"/>
        <v>1.1627338026296645</v>
      </c>
      <c r="X21" s="88">
        <f t="shared" si="9"/>
        <v>0</v>
      </c>
      <c r="Y21" s="88">
        <f t="shared" si="9"/>
        <v>0</v>
      </c>
      <c r="Z21" s="88">
        <f t="shared" si="9"/>
        <v>1.1627338026296645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2.7969766875436592</v>
      </c>
      <c r="AF21" s="88">
        <f t="shared" si="10"/>
        <v>1.936095609723834</v>
      </c>
      <c r="AG21" s="88">
        <f t="shared" si="10"/>
        <v>4.7330722972674932</v>
      </c>
      <c r="AH21" s="88">
        <f t="shared" si="10"/>
        <v>3760.3046274344924</v>
      </c>
    </row>
    <row r="22" spans="1:34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228.64521126127565</v>
      </c>
      <c r="R22" s="57"/>
      <c r="S22" s="57"/>
      <c r="T22" s="59">
        <f t="shared" si="4"/>
        <v>228.64521126127565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228.64521126127565</v>
      </c>
    </row>
    <row r="23" spans="1:34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3252.9826615515676</v>
      </c>
      <c r="S23" s="57"/>
      <c r="T23" s="59">
        <f t="shared" si="4"/>
        <v>3252.9826615515676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3252.9826615515676</v>
      </c>
    </row>
    <row r="24" spans="1:34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940.9803974103861</v>
      </c>
      <c r="T24" s="59">
        <f t="shared" si="4"/>
        <v>940.9803974103861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940.9803974103861</v>
      </c>
    </row>
    <row r="25" spans="1:34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228.64521126127565</v>
      </c>
      <c r="R25" s="91">
        <f t="shared" si="11"/>
        <v>3252.9826615515676</v>
      </c>
      <c r="S25" s="91">
        <f t="shared" si="11"/>
        <v>940.9803974103861</v>
      </c>
      <c r="T25" s="91">
        <f t="shared" si="11"/>
        <v>4422.6082702232288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4422.6082702232288</v>
      </c>
    </row>
    <row r="26" spans="1:34" x14ac:dyDescent="0.25">
      <c r="A26" s="133"/>
      <c r="B26" s="168" t="s">
        <v>5</v>
      </c>
      <c r="C26" s="33" t="s">
        <v>25</v>
      </c>
      <c r="D26" s="57">
        <v>14.867253933906371</v>
      </c>
      <c r="E26" s="57"/>
      <c r="F26" s="57">
        <v>0.15949904134577647</v>
      </c>
      <c r="G26" s="58">
        <f t="shared" si="1"/>
        <v>15.026752975252148</v>
      </c>
      <c r="H26" s="57"/>
      <c r="I26" s="59">
        <f t="shared" si="2"/>
        <v>15.026752975252148</v>
      </c>
      <c r="J26" s="57"/>
      <c r="K26" s="57"/>
      <c r="L26" s="57"/>
      <c r="M26" s="57"/>
      <c r="N26" s="57"/>
      <c r="O26" s="57"/>
      <c r="P26" s="59">
        <f t="shared" si="3"/>
        <v>0</v>
      </c>
      <c r="Q26" s="57">
        <v>1.455296374932082</v>
      </c>
      <c r="R26" s="57">
        <v>0.21992922498800732</v>
      </c>
      <c r="S26" s="57">
        <v>1.7770616456127128</v>
      </c>
      <c r="T26" s="59">
        <f t="shared" si="4"/>
        <v>3.4522872455328022</v>
      </c>
      <c r="U26" s="57">
        <v>57509.792255270964</v>
      </c>
      <c r="V26" s="57"/>
      <c r="W26" s="57"/>
      <c r="X26" s="57">
        <v>15.858731141565224</v>
      </c>
      <c r="Y26" s="57"/>
      <c r="Z26" s="59">
        <f t="shared" si="5"/>
        <v>57525.650986412533</v>
      </c>
      <c r="AA26" s="57"/>
      <c r="AB26" s="57"/>
      <c r="AC26" s="57"/>
      <c r="AD26" s="57"/>
      <c r="AE26" s="57"/>
      <c r="AF26" s="57">
        <v>6.8796569751367445</v>
      </c>
      <c r="AG26" s="59">
        <f t="shared" si="6"/>
        <v>6.8796569751367445</v>
      </c>
      <c r="AH26" s="58">
        <f t="shared" si="0"/>
        <v>57551.009683608456</v>
      </c>
    </row>
    <row r="27" spans="1:34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</row>
    <row r="28" spans="1:34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>
        <v>4.8273961969935199E-2</v>
      </c>
      <c r="R28" s="57"/>
      <c r="S28" s="57">
        <v>4.8781338670788287E-2</v>
      </c>
      <c r="T28" s="59">
        <f t="shared" si="4"/>
        <v>9.7055300640723485E-2</v>
      </c>
      <c r="U28" s="57">
        <v>0.24211247669404415</v>
      </c>
      <c r="V28" s="57"/>
      <c r="W28" s="57">
        <v>85.441469625154767</v>
      </c>
      <c r="X28" s="57"/>
      <c r="Y28" s="57"/>
      <c r="Z28" s="59">
        <f t="shared" si="5"/>
        <v>85.683582101848813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85.780637402489532</v>
      </c>
    </row>
    <row r="29" spans="1:34" x14ac:dyDescent="0.25">
      <c r="A29" s="133"/>
      <c r="B29" s="169"/>
      <c r="C29" s="33" t="s">
        <v>28</v>
      </c>
      <c r="D29" s="57">
        <v>0.21927658392004051</v>
      </c>
      <c r="E29" s="57"/>
      <c r="F29" s="57"/>
      <c r="G29" s="58">
        <f t="shared" si="1"/>
        <v>0.21927658392004051</v>
      </c>
      <c r="H29" s="57">
        <v>0.34500387787300657</v>
      </c>
      <c r="I29" s="59">
        <f t="shared" si="2"/>
        <v>0.56428046179304703</v>
      </c>
      <c r="J29" s="57"/>
      <c r="K29" s="57"/>
      <c r="L29" s="57"/>
      <c r="M29" s="57"/>
      <c r="N29" s="57"/>
      <c r="O29" s="57"/>
      <c r="P29" s="59">
        <f t="shared" si="3"/>
        <v>0</v>
      </c>
      <c r="Q29" s="57">
        <v>0.22949044631419049</v>
      </c>
      <c r="R29" s="57"/>
      <c r="S29" s="57">
        <v>4.9606933967938999E-2</v>
      </c>
      <c r="T29" s="59">
        <f t="shared" si="4"/>
        <v>0.27909738028212949</v>
      </c>
      <c r="U29" s="57">
        <v>12.748035675008667</v>
      </c>
      <c r="V29" s="57"/>
      <c r="W29" s="57">
        <v>0.69264462481688882</v>
      </c>
      <c r="X29" s="57">
        <v>4154.0531760650611</v>
      </c>
      <c r="Y29" s="57"/>
      <c r="Z29" s="59">
        <f t="shared" si="5"/>
        <v>4167.4938563648866</v>
      </c>
      <c r="AA29" s="57"/>
      <c r="AB29" s="57"/>
      <c r="AC29" s="57"/>
      <c r="AD29" s="57"/>
      <c r="AE29" s="57"/>
      <c r="AF29" s="57">
        <v>0.48297040989722839</v>
      </c>
      <c r="AG29" s="59">
        <f t="shared" si="6"/>
        <v>0.48297040989722839</v>
      </c>
      <c r="AH29" s="58">
        <f t="shared" si="0"/>
        <v>4168.820204616859</v>
      </c>
    </row>
    <row r="30" spans="1:34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</row>
    <row r="31" spans="1:34" x14ac:dyDescent="0.25">
      <c r="A31" s="133"/>
      <c r="B31" s="170"/>
      <c r="C31" s="34" t="s">
        <v>10</v>
      </c>
      <c r="D31" s="92">
        <f>SUM(D26:D30)</f>
        <v>15.086530517826411</v>
      </c>
      <c r="E31" s="92">
        <f t="shared" ref="E31:AH31" si="12">SUM(E26:E30)</f>
        <v>0</v>
      </c>
      <c r="F31" s="92">
        <f t="shared" si="12"/>
        <v>0.15949904134577647</v>
      </c>
      <c r="G31" s="92">
        <f t="shared" si="12"/>
        <v>15.246029559172188</v>
      </c>
      <c r="H31" s="92">
        <f t="shared" si="12"/>
        <v>0.34500387787300657</v>
      </c>
      <c r="I31" s="92">
        <f t="shared" si="12"/>
        <v>15.591033437045194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1.7330607832162077</v>
      </c>
      <c r="R31" s="92">
        <f t="shared" si="12"/>
        <v>0.21992922498800732</v>
      </c>
      <c r="S31" s="92">
        <f t="shared" si="12"/>
        <v>1.8754499182514401</v>
      </c>
      <c r="T31" s="92">
        <f t="shared" si="12"/>
        <v>3.8284399264556552</v>
      </c>
      <c r="U31" s="92">
        <f t="shared" si="12"/>
        <v>57522.782403422665</v>
      </c>
      <c r="V31" s="92">
        <f t="shared" si="12"/>
        <v>0</v>
      </c>
      <c r="W31" s="92">
        <f t="shared" si="12"/>
        <v>86.13411424997166</v>
      </c>
      <c r="X31" s="92">
        <f t="shared" si="12"/>
        <v>4169.911907206626</v>
      </c>
      <c r="Y31" s="92">
        <f t="shared" si="12"/>
        <v>0</v>
      </c>
      <c r="Z31" s="92">
        <f t="shared" si="12"/>
        <v>61778.828424879262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7.3626273850339725</v>
      </c>
      <c r="AG31" s="92">
        <f t="shared" si="12"/>
        <v>7.3626273850339725</v>
      </c>
      <c r="AH31" s="92">
        <f t="shared" si="12"/>
        <v>61805.610525627802</v>
      </c>
    </row>
    <row r="32" spans="1:34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</row>
    <row r="33" spans="1:34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</row>
    <row r="34" spans="1:34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5.1950494526704682</v>
      </c>
      <c r="AD34" s="57"/>
      <c r="AE34" s="57"/>
      <c r="AF34" s="57"/>
      <c r="AG34" s="59">
        <f t="shared" si="6"/>
        <v>5.1950494526704682</v>
      </c>
      <c r="AH34" s="58">
        <f t="shared" si="0"/>
        <v>5.1950494526704682</v>
      </c>
    </row>
    <row r="35" spans="1:34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</row>
    <row r="36" spans="1:34" x14ac:dyDescent="0.25">
      <c r="A36" s="133"/>
      <c r="B36" s="172"/>
      <c r="C36" s="37" t="s">
        <v>35</v>
      </c>
      <c r="D36" s="57">
        <v>0.90756415090701292</v>
      </c>
      <c r="E36" s="57"/>
      <c r="F36" s="57"/>
      <c r="G36" s="58">
        <f t="shared" si="1"/>
        <v>0.90756415090701292</v>
      </c>
      <c r="H36" s="57"/>
      <c r="I36" s="59">
        <f t="shared" si="2"/>
        <v>0.90756415090701292</v>
      </c>
      <c r="J36" s="57"/>
      <c r="K36" s="57"/>
      <c r="L36" s="57"/>
      <c r="M36" s="57"/>
      <c r="N36" s="57">
        <v>2.4751043595356634</v>
      </c>
      <c r="O36" s="57"/>
      <c r="P36" s="59">
        <f t="shared" si="3"/>
        <v>2.4751043595356634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1843.9075586497829</v>
      </c>
      <c r="AF36" s="57">
        <v>9.3977177863169836E-2</v>
      </c>
      <c r="AG36" s="59">
        <f t="shared" si="6"/>
        <v>1844.0015358276462</v>
      </c>
      <c r="AH36" s="58">
        <f t="shared" si="0"/>
        <v>1847.3842043380889</v>
      </c>
    </row>
    <row r="37" spans="1:34" x14ac:dyDescent="0.25">
      <c r="A37" s="133"/>
      <c r="B37" s="172"/>
      <c r="C37" s="37" t="s">
        <v>36</v>
      </c>
      <c r="D37" s="57">
        <v>19.90697473300305</v>
      </c>
      <c r="E37" s="57"/>
      <c r="F37" s="57">
        <v>0.21117965813528705</v>
      </c>
      <c r="G37" s="58">
        <f t="shared" si="1"/>
        <v>20.118154391138336</v>
      </c>
      <c r="H37" s="57"/>
      <c r="I37" s="59">
        <f t="shared" si="2"/>
        <v>20.118154391138336</v>
      </c>
      <c r="J37" s="57"/>
      <c r="K37" s="57"/>
      <c r="L37" s="57"/>
      <c r="M37" s="57"/>
      <c r="N37" s="57"/>
      <c r="O37" s="57">
        <v>3.2890291815248669E-2</v>
      </c>
      <c r="P37" s="59">
        <f t="shared" si="3"/>
        <v>3.2890291815248669E-2</v>
      </c>
      <c r="Q37" s="57"/>
      <c r="R37" s="57"/>
      <c r="S37" s="57"/>
      <c r="T37" s="59">
        <f t="shared" si="4"/>
        <v>0</v>
      </c>
      <c r="U37" s="57">
        <v>2.0358481514869228E-2</v>
      </c>
      <c r="V37" s="57"/>
      <c r="W37" s="57">
        <v>7.8719254672045283E-2</v>
      </c>
      <c r="X37" s="57">
        <v>0.76922361387753235</v>
      </c>
      <c r="Y37" s="57"/>
      <c r="Z37" s="59">
        <f t="shared" si="5"/>
        <v>0.86830135006444686</v>
      </c>
      <c r="AA37" s="57"/>
      <c r="AB37" s="57"/>
      <c r="AC37" s="57"/>
      <c r="AD37" s="57"/>
      <c r="AE37" s="57"/>
      <c r="AF37" s="57">
        <v>1563.6764880971143</v>
      </c>
      <c r="AG37" s="59">
        <f t="shared" si="6"/>
        <v>1563.6764880971143</v>
      </c>
      <c r="AH37" s="58">
        <f t="shared" si="0"/>
        <v>1584.6958341301324</v>
      </c>
    </row>
    <row r="38" spans="1:34" x14ac:dyDescent="0.25">
      <c r="A38" s="133"/>
      <c r="B38" s="173"/>
      <c r="C38" s="38" t="s">
        <v>10</v>
      </c>
      <c r="D38" s="93">
        <f>SUM(D34:D37)</f>
        <v>20.814538883910064</v>
      </c>
      <c r="E38" s="93">
        <f t="shared" ref="E38:P38" si="13">SUM(E34:E37)</f>
        <v>0</v>
      </c>
      <c r="F38" s="93">
        <f t="shared" si="13"/>
        <v>0.21117965813528705</v>
      </c>
      <c r="G38" s="93">
        <f t="shared" si="13"/>
        <v>21.02571854204535</v>
      </c>
      <c r="H38" s="93">
        <f t="shared" si="13"/>
        <v>0</v>
      </c>
      <c r="I38" s="93">
        <f t="shared" si="13"/>
        <v>21.02571854204535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2.4751043595356634</v>
      </c>
      <c r="O38" s="93">
        <f t="shared" si="13"/>
        <v>3.2890291815248669E-2</v>
      </c>
      <c r="P38" s="93">
        <f t="shared" si="13"/>
        <v>2.5079946513509119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2.0358481514869228E-2</v>
      </c>
      <c r="V38" s="93">
        <f t="shared" si="14"/>
        <v>0</v>
      </c>
      <c r="W38" s="93">
        <f t="shared" si="14"/>
        <v>7.8719254672045283E-2</v>
      </c>
      <c r="X38" s="93">
        <f t="shared" si="14"/>
        <v>0.76922361387753235</v>
      </c>
      <c r="Y38" s="93">
        <f t="shared" si="14"/>
        <v>0</v>
      </c>
      <c r="Z38" s="93">
        <f t="shared" si="14"/>
        <v>0.86830135006444686</v>
      </c>
      <c r="AA38" s="93">
        <f t="shared" si="14"/>
        <v>0</v>
      </c>
      <c r="AB38" s="93">
        <f t="shared" si="14"/>
        <v>0</v>
      </c>
      <c r="AC38" s="93">
        <f t="shared" si="14"/>
        <v>5.1950494526704682</v>
      </c>
      <c r="AD38" s="93">
        <f t="shared" si="14"/>
        <v>0</v>
      </c>
      <c r="AE38" s="93">
        <f t="shared" si="14"/>
        <v>1843.9075586497829</v>
      </c>
      <c r="AF38" s="93">
        <f t="shared" si="14"/>
        <v>1563.7704652749776</v>
      </c>
      <c r="AG38" s="93">
        <f t="shared" si="14"/>
        <v>3412.873073377431</v>
      </c>
      <c r="AH38" s="98">
        <f t="shared" si="14"/>
        <v>3437.2750879208916</v>
      </c>
    </row>
    <row r="39" spans="1:34" x14ac:dyDescent="0.25">
      <c r="A39" s="133"/>
      <c r="B39" s="148" t="s">
        <v>37</v>
      </c>
      <c r="C39" s="149"/>
      <c r="D39" s="61">
        <v>59467.450027113693</v>
      </c>
      <c r="E39" s="61"/>
      <c r="F39" s="61">
        <v>222.24580475936875</v>
      </c>
      <c r="G39" s="58">
        <f t="shared" si="1"/>
        <v>59689.695831873061</v>
      </c>
      <c r="H39" s="61">
        <v>2143.7888505067672</v>
      </c>
      <c r="I39" s="59">
        <f t="shared" si="2"/>
        <v>61833.484682379829</v>
      </c>
      <c r="J39" s="61">
        <v>690.7765862458948</v>
      </c>
      <c r="K39" s="61">
        <v>81.512997831788425</v>
      </c>
      <c r="L39" s="61"/>
      <c r="M39" s="61"/>
      <c r="N39" s="61">
        <v>25.117591440668665</v>
      </c>
      <c r="O39" s="61">
        <v>2863.4239529767269</v>
      </c>
      <c r="P39" s="59">
        <f t="shared" si="3"/>
        <v>3660.8311284950787</v>
      </c>
      <c r="Q39" s="61">
        <v>241.63141406153309</v>
      </c>
      <c r="R39" s="61">
        <v>3253.68037031733</v>
      </c>
      <c r="S39" s="61">
        <v>986.43900762600742</v>
      </c>
      <c r="T39" s="59">
        <f t="shared" si="4"/>
        <v>4481.7507920048702</v>
      </c>
      <c r="U39" s="61">
        <v>57522.991974794444</v>
      </c>
      <c r="V39" s="61"/>
      <c r="W39" s="61">
        <v>87.375567307273371</v>
      </c>
      <c r="X39" s="61">
        <v>4172.3451285847395</v>
      </c>
      <c r="Y39" s="61"/>
      <c r="Z39" s="59">
        <f t="shared" si="5"/>
        <v>61782.712670686458</v>
      </c>
      <c r="AA39" s="61"/>
      <c r="AB39" s="61"/>
      <c r="AC39" s="61">
        <v>5.1950494526704682</v>
      </c>
      <c r="AD39" s="61"/>
      <c r="AE39" s="61">
        <v>1846.7045353373267</v>
      </c>
      <c r="AF39" s="61">
        <v>1583.3211210900799</v>
      </c>
      <c r="AG39" s="59">
        <f t="shared" si="6"/>
        <v>3435.2207058800768</v>
      </c>
      <c r="AH39" s="58">
        <f t="shared" si="0"/>
        <v>135193.99997944629</v>
      </c>
    </row>
    <row r="40" spans="1:34" x14ac:dyDescent="0.25">
      <c r="A40" s="42" t="s">
        <v>82</v>
      </c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x14ac:dyDescent="0.25">
      <c r="A41" s="39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</sheetData>
  <mergeCells count="20">
    <mergeCell ref="A3:T3"/>
    <mergeCell ref="U3:AH3"/>
    <mergeCell ref="A4:C8"/>
    <mergeCell ref="D4:T5"/>
    <mergeCell ref="D6:T6"/>
    <mergeCell ref="U4:AH5"/>
    <mergeCell ref="U6:AH6"/>
    <mergeCell ref="AH7:AH8"/>
    <mergeCell ref="D7:I7"/>
    <mergeCell ref="AC7:AG7"/>
    <mergeCell ref="U7:Z7"/>
    <mergeCell ref="J7:P7"/>
    <mergeCell ref="Q7:T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5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AJ42"/>
  <sheetViews>
    <sheetView showZeros="0" view="pageLayout" topLeftCell="N1" zoomScale="70" zoomScaleNormal="100" zoomScaleSheetLayoutView="70" zoomScalePageLayoutView="70" workbookViewId="0">
      <selection activeCell="T45" sqref="T45"/>
    </sheetView>
  </sheetViews>
  <sheetFormatPr defaultColWidth="9.140625" defaultRowHeight="15" x14ac:dyDescent="0.25"/>
  <cols>
    <col min="1" max="1" width="6.42578125" style="1" customWidth="1"/>
    <col min="2" max="2" width="21.85546875" style="1" customWidth="1"/>
    <col min="3" max="3" width="28.140625" style="1" customWidth="1"/>
    <col min="4" max="4" width="7" style="1" customWidth="1"/>
    <col min="5" max="8" width="6.85546875" style="1" customWidth="1"/>
    <col min="9" max="9" width="8.85546875" style="1" customWidth="1"/>
    <col min="10" max="10" width="7" style="1" customWidth="1"/>
    <col min="11" max="11" width="6.85546875" style="1" customWidth="1"/>
    <col min="12" max="12" width="7" style="1" customWidth="1"/>
    <col min="13" max="13" width="7.140625" style="1" customWidth="1"/>
    <col min="14" max="14" width="7.5703125" style="1" customWidth="1"/>
    <col min="15" max="15" width="7.42578125" style="1" customWidth="1"/>
    <col min="16" max="16" width="8.7109375" style="1" customWidth="1"/>
    <col min="17" max="17" width="7.42578125" style="1" customWidth="1"/>
    <col min="18" max="18" width="7.28515625" style="1" customWidth="1"/>
    <col min="19" max="19" width="7.140625" style="1" customWidth="1"/>
    <col min="20" max="20" width="8.85546875" style="1" customWidth="1"/>
    <col min="21" max="21" width="8" style="1" customWidth="1"/>
    <col min="22" max="23" width="7.7109375" style="1" customWidth="1"/>
    <col min="24" max="24" width="7.85546875" style="1" customWidth="1"/>
    <col min="25" max="25" width="7.7109375" style="1" customWidth="1"/>
    <col min="26" max="26" width="9.7109375" style="1" customWidth="1"/>
    <col min="27" max="27" width="11" style="1" customWidth="1"/>
    <col min="28" max="28" width="10.85546875" style="1" customWidth="1"/>
    <col min="29" max="29" width="7.5703125" style="1" customWidth="1"/>
    <col min="30" max="30" width="7.42578125" style="1" customWidth="1"/>
    <col min="31" max="32" width="7.5703125" style="1" customWidth="1"/>
    <col min="33" max="33" width="9.5703125" style="1" customWidth="1"/>
    <col min="34" max="34" width="12" style="1" customWidth="1"/>
    <col min="35" max="16384" width="9.140625" style="1"/>
  </cols>
  <sheetData>
    <row r="1" spans="1:3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6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6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6" ht="15" customHeight="1" x14ac:dyDescent="0.25">
      <c r="A4" s="153" t="s">
        <v>0</v>
      </c>
      <c r="B4" s="153"/>
      <c r="C4" s="153"/>
      <c r="D4" s="116" t="s">
        <v>71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71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6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6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6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49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6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</row>
    <row r="9" spans="1:36" ht="16.5" customHeight="1" x14ac:dyDescent="0.25">
      <c r="A9" s="133" t="s">
        <v>2</v>
      </c>
      <c r="B9" s="159" t="s">
        <v>3</v>
      </c>
      <c r="C9" s="26" t="s">
        <v>11</v>
      </c>
      <c r="D9" s="57">
        <v>505.276143058</v>
      </c>
      <c r="E9" s="57"/>
      <c r="F9" s="57"/>
      <c r="G9" s="58">
        <f>SUM(D9:F9)</f>
        <v>505.276143058</v>
      </c>
      <c r="H9" s="57"/>
      <c r="I9" s="59">
        <f>SUM(G9:H9)</f>
        <v>505.276143058</v>
      </c>
      <c r="J9" s="57"/>
      <c r="K9" s="57"/>
      <c r="L9" s="57"/>
      <c r="M9" s="57"/>
      <c r="N9" s="57"/>
      <c r="O9" s="57"/>
      <c r="P9" s="59">
        <f>SUM(J9:O9)</f>
        <v>0</v>
      </c>
      <c r="Q9" s="57"/>
      <c r="R9" s="57"/>
      <c r="S9" s="57"/>
      <c r="T9" s="59">
        <f>SUM(Q9:S9)</f>
        <v>0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/>
      <c r="AD9" s="57"/>
      <c r="AE9" s="57">
        <v>0.21788864675</v>
      </c>
      <c r="AF9" s="57">
        <v>4.1233284445600003E-2</v>
      </c>
      <c r="AG9" s="59">
        <f>SUM(AC9:AF9)</f>
        <v>0.25912193119560001</v>
      </c>
      <c r="AH9" s="58">
        <f t="shared" ref="AH9:AH37" si="0">AG9+AB9+AA9+Z9+T9+P9+I9</f>
        <v>505.53526498919558</v>
      </c>
      <c r="AI9" s="2"/>
      <c r="AJ9" s="2"/>
    </row>
    <row r="10" spans="1:36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</row>
    <row r="11" spans="1:36" x14ac:dyDescent="0.25">
      <c r="A11" s="133"/>
      <c r="B11" s="160"/>
      <c r="C11" s="26" t="s">
        <v>13</v>
      </c>
      <c r="D11" s="57"/>
      <c r="E11" s="57"/>
      <c r="F11" s="57">
        <v>1.64394956994</v>
      </c>
      <c r="G11" s="58">
        <f t="shared" si="1"/>
        <v>1.64394956994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/>
      <c r="AF11" s="57"/>
      <c r="AG11" s="59">
        <f t="shared" si="6"/>
        <v>0</v>
      </c>
      <c r="AH11" s="58">
        <f t="shared" si="0"/>
        <v>7421.5986573514901</v>
      </c>
      <c r="AI11" s="2"/>
      <c r="AJ11" s="2"/>
    </row>
    <row r="12" spans="1:36" ht="15" customHeight="1" x14ac:dyDescent="0.25">
      <c r="A12" s="133"/>
      <c r="B12" s="160"/>
      <c r="C12" s="27" t="s">
        <v>75</v>
      </c>
      <c r="D12" s="87">
        <f>SUM(D9:D11)</f>
        <v>505.276143058</v>
      </c>
      <c r="E12" s="87">
        <f t="shared" ref="E12:AH12" si="7">SUM(E9:E11)</f>
        <v>0</v>
      </c>
      <c r="F12" s="87">
        <f t="shared" si="7"/>
        <v>1.64394956994</v>
      </c>
      <c r="G12" s="87">
        <f t="shared" si="7"/>
        <v>506.92009262793999</v>
      </c>
      <c r="H12" s="87">
        <f t="shared" si="7"/>
        <v>0</v>
      </c>
      <c r="I12" s="87">
        <f t="shared" si="7"/>
        <v>7926.8748004094905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</v>
      </c>
      <c r="O12" s="87">
        <f t="shared" si="7"/>
        <v>0</v>
      </c>
      <c r="P12" s="87">
        <f t="shared" si="7"/>
        <v>0</v>
      </c>
      <c r="Q12" s="87">
        <f t="shared" si="7"/>
        <v>0</v>
      </c>
      <c r="R12" s="87">
        <f t="shared" si="7"/>
        <v>0</v>
      </c>
      <c r="S12" s="87">
        <f t="shared" si="7"/>
        <v>0</v>
      </c>
      <c r="T12" s="87">
        <f t="shared" si="7"/>
        <v>0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0</v>
      </c>
      <c r="AD12" s="87">
        <f t="shared" si="7"/>
        <v>0</v>
      </c>
      <c r="AE12" s="87">
        <f t="shared" si="7"/>
        <v>0.21788864675</v>
      </c>
      <c r="AF12" s="87">
        <f t="shared" si="7"/>
        <v>4.1233284445600003E-2</v>
      </c>
      <c r="AG12" s="87">
        <f t="shared" si="7"/>
        <v>0.25912193119560001</v>
      </c>
      <c r="AH12" s="87">
        <f t="shared" si="7"/>
        <v>7927.1339223406858</v>
      </c>
      <c r="AI12" s="2"/>
      <c r="AJ12" s="2"/>
    </row>
    <row r="13" spans="1:36" x14ac:dyDescent="0.25">
      <c r="A13" s="133"/>
      <c r="B13" s="160"/>
      <c r="C13" s="26" t="s">
        <v>14</v>
      </c>
      <c r="D13" s="57"/>
      <c r="E13" s="57"/>
      <c r="F13" s="57">
        <v>3.4427541187399997E-2</v>
      </c>
      <c r="G13" s="58">
        <f t="shared" si="1"/>
        <v>3.4427541187399997E-2</v>
      </c>
      <c r="H13" s="57">
        <v>7.1001727955599998</v>
      </c>
      <c r="I13" s="59">
        <f t="shared" si="2"/>
        <v>7.1346003367473996</v>
      </c>
      <c r="J13" s="57"/>
      <c r="K13" s="57"/>
      <c r="L13" s="57"/>
      <c r="M13" s="57"/>
      <c r="N13" s="57"/>
      <c r="O13" s="57"/>
      <c r="P13" s="59">
        <f t="shared" si="3"/>
        <v>0</v>
      </c>
      <c r="Q13" s="57"/>
      <c r="R13" s="57"/>
      <c r="S13" s="57"/>
      <c r="T13" s="59">
        <f t="shared" si="4"/>
        <v>0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/>
      <c r="AD13" s="57"/>
      <c r="AE13" s="57"/>
      <c r="AF13" s="57"/>
      <c r="AG13" s="59">
        <f t="shared" si="6"/>
        <v>0</v>
      </c>
      <c r="AH13" s="58">
        <f t="shared" si="0"/>
        <v>7.1346003367473996</v>
      </c>
      <c r="AI13" s="2"/>
      <c r="AJ13" s="2"/>
    </row>
    <row r="14" spans="1:36" x14ac:dyDescent="0.25">
      <c r="A14" s="133"/>
      <c r="B14" s="161"/>
      <c r="C14" s="28" t="s">
        <v>10</v>
      </c>
      <c r="D14" s="87">
        <f>D12+D13</f>
        <v>505.276143058</v>
      </c>
      <c r="E14" s="87">
        <f t="shared" ref="E14:AH14" si="8">E12+E13</f>
        <v>0</v>
      </c>
      <c r="F14" s="87">
        <f t="shared" si="8"/>
        <v>1.6783771111274</v>
      </c>
      <c r="G14" s="87">
        <f t="shared" si="8"/>
        <v>506.95452016912742</v>
      </c>
      <c r="H14" s="87">
        <f t="shared" si="8"/>
        <v>7.1001727955599998</v>
      </c>
      <c r="I14" s="87">
        <f t="shared" si="8"/>
        <v>7934.0094007462376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</v>
      </c>
      <c r="O14" s="87">
        <f t="shared" si="8"/>
        <v>0</v>
      </c>
      <c r="P14" s="87">
        <f t="shared" si="8"/>
        <v>0</v>
      </c>
      <c r="Q14" s="87">
        <f t="shared" si="8"/>
        <v>0</v>
      </c>
      <c r="R14" s="87">
        <f t="shared" si="8"/>
        <v>0</v>
      </c>
      <c r="S14" s="87">
        <f t="shared" si="8"/>
        <v>0</v>
      </c>
      <c r="T14" s="87">
        <f t="shared" si="8"/>
        <v>0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0</v>
      </c>
      <c r="AD14" s="87">
        <f t="shared" si="8"/>
        <v>0</v>
      </c>
      <c r="AE14" s="87">
        <f t="shared" si="8"/>
        <v>0.21788864675</v>
      </c>
      <c r="AF14" s="87">
        <f t="shared" si="8"/>
        <v>4.1233284445600003E-2</v>
      </c>
      <c r="AG14" s="87">
        <f t="shared" si="8"/>
        <v>0.25912193119560001</v>
      </c>
      <c r="AH14" s="87">
        <f t="shared" si="8"/>
        <v>7934.2685226774329</v>
      </c>
      <c r="AI14" s="2"/>
      <c r="AJ14" s="2"/>
    </row>
    <row r="15" spans="1:36" ht="1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/>
      <c r="K15" s="57"/>
      <c r="L15" s="57"/>
      <c r="M15" s="57"/>
      <c r="N15" s="57"/>
      <c r="O15" s="57"/>
      <c r="P15" s="59">
        <f t="shared" si="3"/>
        <v>0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0</v>
      </c>
      <c r="AI15" s="2"/>
      <c r="AJ15" s="2"/>
    </row>
    <row r="16" spans="1:36" x14ac:dyDescent="0.25">
      <c r="A16" s="133"/>
      <c r="B16" s="174"/>
      <c r="C16" s="29" t="s">
        <v>17</v>
      </c>
      <c r="D16" s="57"/>
      <c r="E16" s="57"/>
      <c r="F16" s="57"/>
      <c r="G16" s="58">
        <f t="shared" si="1"/>
        <v>0</v>
      </c>
      <c r="H16" s="57"/>
      <c r="I16" s="59">
        <f t="shared" si="2"/>
        <v>0</v>
      </c>
      <c r="J16" s="57"/>
      <c r="K16" s="57"/>
      <c r="L16" s="57"/>
      <c r="M16" s="57"/>
      <c r="N16" s="57"/>
      <c r="O16" s="57"/>
      <c r="P16" s="59">
        <f t="shared" si="3"/>
        <v>0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</v>
      </c>
      <c r="AI16" s="2"/>
      <c r="AJ16" s="2"/>
    </row>
    <row r="17" spans="1:36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2"/>
      <c r="AJ17" s="2"/>
    </row>
    <row r="18" spans="1:36" x14ac:dyDescent="0.25">
      <c r="A18" s="133"/>
      <c r="B18" s="174"/>
      <c r="C18" s="29" t="s">
        <v>19</v>
      </c>
      <c r="D18" s="57"/>
      <c r="E18" s="57"/>
      <c r="F18" s="57"/>
      <c r="G18" s="58">
        <f t="shared" si="1"/>
        <v>0</v>
      </c>
      <c r="H18" s="57"/>
      <c r="I18" s="59">
        <f t="shared" si="2"/>
        <v>0</v>
      </c>
      <c r="J18" s="57"/>
      <c r="K18" s="57"/>
      <c r="L18" s="57"/>
      <c r="M18" s="57"/>
      <c r="N18" s="57"/>
      <c r="O18" s="57"/>
      <c r="P18" s="59">
        <f t="shared" si="3"/>
        <v>0</v>
      </c>
      <c r="Q18" s="57"/>
      <c r="R18" s="57"/>
      <c r="S18" s="57"/>
      <c r="T18" s="59">
        <f t="shared" si="4"/>
        <v>0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/>
      <c r="AE18" s="57"/>
      <c r="AF18" s="57"/>
      <c r="AG18" s="59">
        <f t="shared" si="6"/>
        <v>0</v>
      </c>
      <c r="AH18" s="58">
        <f t="shared" si="0"/>
        <v>0</v>
      </c>
      <c r="AI18" s="2"/>
      <c r="AJ18" s="2"/>
    </row>
    <row r="19" spans="1:36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0.473465396599</v>
      </c>
      <c r="O19" s="57"/>
      <c r="P19" s="59">
        <f t="shared" si="3"/>
        <v>0.473465396599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0.473465396599</v>
      </c>
      <c r="AI19" s="2"/>
      <c r="AJ19" s="2"/>
    </row>
    <row r="20" spans="1:36" x14ac:dyDescent="0.25">
      <c r="A20" s="133"/>
      <c r="B20" s="174"/>
      <c r="C20" s="29" t="s">
        <v>21</v>
      </c>
      <c r="D20" s="57"/>
      <c r="E20" s="57"/>
      <c r="F20" s="57"/>
      <c r="G20" s="58">
        <f t="shared" si="1"/>
        <v>0</v>
      </c>
      <c r="H20" s="57"/>
      <c r="I20" s="59">
        <f t="shared" si="2"/>
        <v>0</v>
      </c>
      <c r="J20" s="57"/>
      <c r="K20" s="57"/>
      <c r="L20" s="57"/>
      <c r="M20" s="57"/>
      <c r="N20" s="57"/>
      <c r="O20" s="57">
        <v>74.874638782900007</v>
      </c>
      <c r="P20" s="59">
        <f t="shared" si="3"/>
        <v>74.874638782900007</v>
      </c>
      <c r="Q20" s="57"/>
      <c r="R20" s="57"/>
      <c r="S20" s="57"/>
      <c r="T20" s="59">
        <f t="shared" si="4"/>
        <v>0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/>
      <c r="AD20" s="57"/>
      <c r="AE20" s="57"/>
      <c r="AF20" s="57"/>
      <c r="AG20" s="59">
        <f t="shared" si="6"/>
        <v>0</v>
      </c>
      <c r="AH20" s="58">
        <f t="shared" si="0"/>
        <v>74.874638782900007</v>
      </c>
      <c r="AI20" s="2"/>
      <c r="AJ20" s="2"/>
    </row>
    <row r="21" spans="1:36" x14ac:dyDescent="0.25">
      <c r="A21" s="133"/>
      <c r="B21" s="175"/>
      <c r="C21" s="30" t="s">
        <v>10</v>
      </c>
      <c r="D21" s="88">
        <f>SUM(D15:D20)</f>
        <v>0</v>
      </c>
      <c r="E21" s="88">
        <f t="shared" ref="E21:Z21" si="9">SUM(E15:E20)</f>
        <v>0</v>
      </c>
      <c r="F21" s="88">
        <f t="shared" si="9"/>
        <v>0</v>
      </c>
      <c r="G21" s="88">
        <f t="shared" si="9"/>
        <v>0</v>
      </c>
      <c r="H21" s="88">
        <f t="shared" si="9"/>
        <v>0</v>
      </c>
      <c r="I21" s="88">
        <f t="shared" si="9"/>
        <v>0</v>
      </c>
      <c r="J21" s="88">
        <f t="shared" si="9"/>
        <v>0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0.473465396599</v>
      </c>
      <c r="O21" s="88">
        <f t="shared" si="9"/>
        <v>74.874638782900007</v>
      </c>
      <c r="P21" s="88">
        <f t="shared" si="9"/>
        <v>75.348104179499003</v>
      </c>
      <c r="Q21" s="88">
        <f t="shared" si="9"/>
        <v>0</v>
      </c>
      <c r="R21" s="88">
        <f t="shared" si="9"/>
        <v>0</v>
      </c>
      <c r="S21" s="88">
        <f t="shared" si="9"/>
        <v>0</v>
      </c>
      <c r="T21" s="88">
        <f t="shared" si="9"/>
        <v>0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</v>
      </c>
      <c r="AD21" s="88">
        <f t="shared" si="10"/>
        <v>0</v>
      </c>
      <c r="AE21" s="88">
        <f t="shared" si="10"/>
        <v>0</v>
      </c>
      <c r="AF21" s="88">
        <f t="shared" si="10"/>
        <v>0</v>
      </c>
      <c r="AG21" s="88">
        <f t="shared" si="10"/>
        <v>0</v>
      </c>
      <c r="AH21" s="88">
        <f t="shared" si="10"/>
        <v>75.348104179499003</v>
      </c>
      <c r="AI21" s="2"/>
      <c r="AJ21" s="2"/>
    </row>
    <row r="22" spans="1:36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3.1462317189200002</v>
      </c>
      <c r="R22" s="57"/>
      <c r="S22" s="57"/>
      <c r="T22" s="59">
        <f t="shared" si="4"/>
        <v>3.1462317189200002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3.1462317189200002</v>
      </c>
      <c r="AI22" s="2"/>
      <c r="AJ22" s="2"/>
    </row>
    <row r="23" spans="1:36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22.941608866399999</v>
      </c>
      <c r="S23" s="57"/>
      <c r="T23" s="59">
        <f t="shared" si="4"/>
        <v>22.941608866399999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22.941608866399999</v>
      </c>
      <c r="AI23" s="2"/>
      <c r="AJ23" s="2"/>
    </row>
    <row r="24" spans="1:36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824.43043959199997</v>
      </c>
      <c r="T24" s="59">
        <f t="shared" si="4"/>
        <v>824.43043959199997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824.43043959199997</v>
      </c>
      <c r="AI24" s="2"/>
      <c r="AJ24" s="2"/>
    </row>
    <row r="25" spans="1:36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3.1462317189200002</v>
      </c>
      <c r="R25" s="91">
        <f t="shared" si="11"/>
        <v>22.941608866399999</v>
      </c>
      <c r="S25" s="91">
        <f t="shared" si="11"/>
        <v>824.43043959199997</v>
      </c>
      <c r="T25" s="91">
        <f t="shared" si="11"/>
        <v>850.51828017731998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850.51828017731998</v>
      </c>
      <c r="AI25" s="2"/>
      <c r="AJ25" s="2"/>
    </row>
    <row r="26" spans="1:36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/>
      <c r="T26" s="59">
        <f t="shared" si="4"/>
        <v>0</v>
      </c>
      <c r="U26" s="57">
        <v>1.1797385604899999</v>
      </c>
      <c r="V26" s="57"/>
      <c r="W26" s="57"/>
      <c r="X26" s="57"/>
      <c r="Y26" s="57"/>
      <c r="Z26" s="59">
        <f t="shared" si="5"/>
        <v>1.1797385604899999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1.1797385604899999</v>
      </c>
      <c r="AI26" s="2"/>
      <c r="AJ26" s="2"/>
    </row>
    <row r="27" spans="1:36" x14ac:dyDescent="0.25">
      <c r="A27" s="133"/>
      <c r="B27" s="169"/>
      <c r="C27" s="33" t="s">
        <v>26</v>
      </c>
      <c r="D27" s="57">
        <v>1.99284554837E-4</v>
      </c>
      <c r="E27" s="57"/>
      <c r="F27" s="57"/>
      <c r="G27" s="58">
        <f t="shared" si="1"/>
        <v>1.99284554837E-4</v>
      </c>
      <c r="H27" s="57"/>
      <c r="I27" s="59">
        <f t="shared" si="2"/>
        <v>1.99284554837E-4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12.322389403500001</v>
      </c>
      <c r="W27" s="57"/>
      <c r="X27" s="57"/>
      <c r="Y27" s="57"/>
      <c r="Z27" s="59">
        <f t="shared" si="5"/>
        <v>12.322389403500001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12.322588688054838</v>
      </c>
      <c r="AI27" s="2"/>
      <c r="AJ27" s="2"/>
    </row>
    <row r="28" spans="1:36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/>
      <c r="X28" s="57"/>
      <c r="Y28" s="57"/>
      <c r="Z28" s="59">
        <f t="shared" si="5"/>
        <v>0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0</v>
      </c>
      <c r="AI28" s="2"/>
      <c r="AJ28" s="2"/>
    </row>
    <row r="29" spans="1:36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/>
      <c r="V29" s="57"/>
      <c r="W29" s="57"/>
      <c r="X29" s="57"/>
      <c r="Y29" s="57"/>
      <c r="Z29" s="59">
        <f t="shared" si="5"/>
        <v>0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0</v>
      </c>
      <c r="AI29" s="2"/>
      <c r="AJ29" s="2"/>
    </row>
    <row r="30" spans="1:36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2"/>
      <c r="AJ30" s="2"/>
    </row>
    <row r="31" spans="1:36" x14ac:dyDescent="0.25">
      <c r="A31" s="133"/>
      <c r="B31" s="170"/>
      <c r="C31" s="34" t="s">
        <v>10</v>
      </c>
      <c r="D31" s="92">
        <f>SUM(D26:D30)</f>
        <v>1.99284554837E-4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1.99284554837E-4</v>
      </c>
      <c r="H31" s="92">
        <f t="shared" si="12"/>
        <v>0</v>
      </c>
      <c r="I31" s="92">
        <f t="shared" si="12"/>
        <v>1.99284554837E-4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1.1797385604899999</v>
      </c>
      <c r="V31" s="92">
        <f t="shared" si="12"/>
        <v>12.322389403500001</v>
      </c>
      <c r="W31" s="92">
        <f t="shared" si="12"/>
        <v>0</v>
      </c>
      <c r="X31" s="92">
        <f t="shared" si="12"/>
        <v>0</v>
      </c>
      <c r="Y31" s="92">
        <f t="shared" si="12"/>
        <v>0</v>
      </c>
      <c r="Z31" s="92">
        <f t="shared" si="12"/>
        <v>13.50212796399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0</v>
      </c>
      <c r="AH31" s="92">
        <f t="shared" si="12"/>
        <v>13.502327248544837</v>
      </c>
      <c r="AI31" s="2"/>
      <c r="AJ31" s="2"/>
    </row>
    <row r="32" spans="1:36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/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0</v>
      </c>
      <c r="AI32" s="2"/>
      <c r="AJ32" s="2"/>
    </row>
    <row r="33" spans="1:36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</row>
    <row r="34" spans="1:36" ht="16.5" customHeight="1" x14ac:dyDescent="0.25">
      <c r="A34" s="133"/>
      <c r="B34" s="171" t="s">
        <v>85</v>
      </c>
      <c r="C34" s="37" t="s">
        <v>33</v>
      </c>
      <c r="D34" s="57"/>
      <c r="E34" s="57"/>
      <c r="F34" s="57"/>
      <c r="G34" s="58">
        <f t="shared" si="1"/>
        <v>0</v>
      </c>
      <c r="H34" s="57"/>
      <c r="I34" s="59">
        <f t="shared" si="2"/>
        <v>0</v>
      </c>
      <c r="J34" s="57"/>
      <c r="K34" s="57"/>
      <c r="L34" s="57"/>
      <c r="M34" s="57"/>
      <c r="N34" s="57"/>
      <c r="O34" s="57"/>
      <c r="P34" s="59">
        <f t="shared" si="3"/>
        <v>0</v>
      </c>
      <c r="Q34" s="57"/>
      <c r="R34" s="57"/>
      <c r="S34" s="57"/>
      <c r="T34" s="59">
        <f t="shared" si="4"/>
        <v>0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3.7721009936500001</v>
      </c>
      <c r="AD34" s="57"/>
      <c r="AE34" s="57"/>
      <c r="AF34" s="57"/>
      <c r="AG34" s="59">
        <f t="shared" si="6"/>
        <v>3.7721009936500001</v>
      </c>
      <c r="AH34" s="58">
        <f t="shared" si="0"/>
        <v>3.7721009936500001</v>
      </c>
      <c r="AI34" s="2"/>
      <c r="AJ34" s="2"/>
    </row>
    <row r="35" spans="1:36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2"/>
      <c r="AJ35" s="2"/>
    </row>
    <row r="36" spans="1:36" x14ac:dyDescent="0.25">
      <c r="A36" s="133"/>
      <c r="B36" s="172"/>
      <c r="C36" s="37" t="s">
        <v>35</v>
      </c>
      <c r="D36" s="57"/>
      <c r="E36" s="57"/>
      <c r="F36" s="57"/>
      <c r="G36" s="58">
        <f t="shared" si="1"/>
        <v>0</v>
      </c>
      <c r="H36" s="57"/>
      <c r="I36" s="59">
        <f t="shared" si="2"/>
        <v>0</v>
      </c>
      <c r="J36" s="57"/>
      <c r="K36" s="57"/>
      <c r="L36" s="57"/>
      <c r="M36" s="57"/>
      <c r="N36" s="57">
        <v>0.14599503693499999</v>
      </c>
      <c r="O36" s="57"/>
      <c r="P36" s="59">
        <f t="shared" si="3"/>
        <v>0.14599503693499999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20.664039195200001</v>
      </c>
      <c r="AF36" s="57"/>
      <c r="AG36" s="59">
        <f t="shared" si="6"/>
        <v>20.664039195200001</v>
      </c>
      <c r="AH36" s="58">
        <f t="shared" si="0"/>
        <v>20.810034232134999</v>
      </c>
      <c r="AI36" s="2"/>
      <c r="AJ36" s="2"/>
    </row>
    <row r="37" spans="1:36" x14ac:dyDescent="0.25">
      <c r="A37" s="133"/>
      <c r="B37" s="172"/>
      <c r="C37" s="37" t="s">
        <v>36</v>
      </c>
      <c r="D37" s="57"/>
      <c r="E37" s="57"/>
      <c r="F37" s="57"/>
      <c r="G37" s="58">
        <f t="shared" si="1"/>
        <v>0</v>
      </c>
      <c r="H37" s="57"/>
      <c r="I37" s="59">
        <f t="shared" si="2"/>
        <v>0</v>
      </c>
      <c r="J37" s="57"/>
      <c r="K37" s="57"/>
      <c r="L37" s="57"/>
      <c r="M37" s="57"/>
      <c r="N37" s="57"/>
      <c r="O37" s="57"/>
      <c r="P37" s="59">
        <f t="shared" si="3"/>
        <v>0</v>
      </c>
      <c r="Q37" s="57"/>
      <c r="R37" s="57"/>
      <c r="S37" s="57"/>
      <c r="T37" s="59">
        <f t="shared" si="4"/>
        <v>0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/>
      <c r="AE37" s="57"/>
      <c r="AF37" s="57">
        <v>3.40084134631</v>
      </c>
      <c r="AG37" s="59">
        <f t="shared" si="6"/>
        <v>3.40084134631</v>
      </c>
      <c r="AH37" s="58">
        <f t="shared" si="0"/>
        <v>3.40084134631</v>
      </c>
      <c r="AI37" s="2"/>
      <c r="AJ37" s="2"/>
    </row>
    <row r="38" spans="1:36" x14ac:dyDescent="0.25">
      <c r="A38" s="133"/>
      <c r="B38" s="173"/>
      <c r="C38" s="38" t="s">
        <v>10</v>
      </c>
      <c r="D38" s="93">
        <f>SUM(D34:D37)</f>
        <v>0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0.14599503693499999</v>
      </c>
      <c r="O38" s="93">
        <f t="shared" si="13"/>
        <v>0</v>
      </c>
      <c r="P38" s="93">
        <f t="shared" si="13"/>
        <v>0.14599503693499999</v>
      </c>
      <c r="Q38" s="93">
        <f>SUM(Q34:Q37)</f>
        <v>0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0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3.7721009936500001</v>
      </c>
      <c r="AD38" s="93">
        <f t="shared" si="14"/>
        <v>0</v>
      </c>
      <c r="AE38" s="93">
        <f t="shared" si="14"/>
        <v>20.664039195200001</v>
      </c>
      <c r="AF38" s="93">
        <f t="shared" si="14"/>
        <v>3.40084134631</v>
      </c>
      <c r="AG38" s="93">
        <f t="shared" si="14"/>
        <v>27.83698153516</v>
      </c>
      <c r="AH38" s="98">
        <f t="shared" si="14"/>
        <v>27.982976572094998</v>
      </c>
      <c r="AI38" s="2"/>
      <c r="AJ38" s="2"/>
    </row>
    <row r="39" spans="1:36" x14ac:dyDescent="0.25">
      <c r="A39" s="133"/>
      <c r="B39" s="148" t="s">
        <v>37</v>
      </c>
      <c r="C39" s="149"/>
      <c r="D39" s="61">
        <v>505.27634234255481</v>
      </c>
      <c r="E39" s="61"/>
      <c r="F39" s="61">
        <v>1.6783771111274</v>
      </c>
      <c r="G39" s="58">
        <f t="shared" si="1"/>
        <v>506.95471945368223</v>
      </c>
      <c r="H39" s="61">
        <v>7.1001727955599998</v>
      </c>
      <c r="I39" s="59">
        <f t="shared" si="2"/>
        <v>514.05489224924224</v>
      </c>
      <c r="J39" s="61"/>
      <c r="K39" s="61"/>
      <c r="L39" s="61"/>
      <c r="M39" s="61"/>
      <c r="N39" s="61">
        <v>0.61946043353399993</v>
      </c>
      <c r="O39" s="61">
        <v>74.874638782900007</v>
      </c>
      <c r="P39" s="59">
        <f t="shared" si="3"/>
        <v>75.494099216434009</v>
      </c>
      <c r="Q39" s="61">
        <v>3.1462317189200002</v>
      </c>
      <c r="R39" s="61">
        <v>22.941608866399999</v>
      </c>
      <c r="S39" s="61">
        <v>824.43043959199997</v>
      </c>
      <c r="T39" s="59">
        <f t="shared" si="4"/>
        <v>850.51828017731998</v>
      </c>
      <c r="U39" s="61">
        <v>1.1797385604899999</v>
      </c>
      <c r="V39" s="61">
        <v>12.322389403500001</v>
      </c>
      <c r="W39" s="61"/>
      <c r="X39" s="61"/>
      <c r="Y39" s="61"/>
      <c r="Z39" s="59">
        <f t="shared" si="5"/>
        <v>13.50212796399</v>
      </c>
      <c r="AA39" s="61"/>
      <c r="AB39" s="61"/>
      <c r="AC39" s="61">
        <v>3.7721009936500001</v>
      </c>
      <c r="AD39" s="61"/>
      <c r="AE39" s="61">
        <v>20.881927841950002</v>
      </c>
      <c r="AF39" s="61">
        <v>3.4420746307556001</v>
      </c>
      <c r="AG39" s="59">
        <f t="shared" si="6"/>
        <v>28.096103466355601</v>
      </c>
      <c r="AH39" s="58">
        <f>AG39+AB39+AA39+Z39+T39+P39+I39+1</f>
        <v>1482.6655030733418</v>
      </c>
      <c r="AI39" s="2"/>
      <c r="AJ39" s="2"/>
    </row>
    <row r="40" spans="1:36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</row>
    <row r="41" spans="1:36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20">
    <mergeCell ref="A3:T3"/>
    <mergeCell ref="U3:AH3"/>
    <mergeCell ref="A4:C8"/>
    <mergeCell ref="U7:Z7"/>
    <mergeCell ref="Q7:T7"/>
    <mergeCell ref="J7:P7"/>
    <mergeCell ref="D7:I7"/>
    <mergeCell ref="D4:T5"/>
    <mergeCell ref="D6:T6"/>
    <mergeCell ref="U6:AH6"/>
    <mergeCell ref="U4:AH5"/>
    <mergeCell ref="AH7:AH8"/>
    <mergeCell ref="AC7:AG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AH41"/>
  <sheetViews>
    <sheetView showZeros="0" view="pageLayout" topLeftCell="B10" zoomScale="70" zoomScaleNormal="100" zoomScaleSheetLayoutView="100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1.85546875" style="1" customWidth="1"/>
    <col min="3" max="3" width="28.28515625" style="1" customWidth="1"/>
    <col min="4" max="6" width="6.5703125" style="1" customWidth="1"/>
    <col min="7" max="8" width="6.85546875" style="1" customWidth="1"/>
    <col min="9" max="9" width="8.85546875" style="1" customWidth="1"/>
    <col min="10" max="10" width="6.7109375" style="1" customWidth="1"/>
    <col min="11" max="11" width="6.5703125" style="1" customWidth="1"/>
    <col min="12" max="12" width="6.85546875" style="1" customWidth="1"/>
    <col min="13" max="14" width="6.5703125" style="1" customWidth="1"/>
    <col min="15" max="15" width="6.85546875" style="1" customWidth="1"/>
    <col min="16" max="16" width="8.85546875" style="1" customWidth="1"/>
    <col min="17" max="17" width="7" style="1" customWidth="1"/>
    <col min="18" max="18" width="7.140625" style="1" customWidth="1"/>
    <col min="19" max="19" width="6.85546875" style="1" customWidth="1"/>
    <col min="20" max="20" width="8.85546875" style="1" customWidth="1"/>
    <col min="21" max="21" width="7.85546875" style="1" customWidth="1"/>
    <col min="22" max="22" width="7.5703125" style="1" customWidth="1"/>
    <col min="23" max="23" width="8" style="1" customWidth="1"/>
    <col min="24" max="24" width="8.28515625" style="1" customWidth="1"/>
    <col min="25" max="25" width="8.5703125" style="1" customWidth="1"/>
    <col min="26" max="26" width="10" style="1" customWidth="1"/>
    <col min="27" max="27" width="10.85546875" style="1" customWidth="1"/>
    <col min="28" max="28" width="10.140625" style="1" customWidth="1"/>
    <col min="29" max="30" width="7.85546875" style="1" customWidth="1"/>
    <col min="31" max="31" width="8" style="1" customWidth="1"/>
    <col min="32" max="32" width="8.140625" style="1" customWidth="1"/>
    <col min="33" max="33" width="10.140625" style="1" customWidth="1"/>
    <col min="34" max="34" width="12" style="1" customWidth="1"/>
    <col min="35" max="16384" width="9.140625" style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4" x14ac:dyDescent="0.25">
      <c r="B2" s="103"/>
      <c r="C2" s="103"/>
      <c r="D2" s="103" t="s">
        <v>74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15" customHeight="1" x14ac:dyDescent="0.25">
      <c r="A4" s="153" t="s">
        <v>0</v>
      </c>
      <c r="B4" s="153"/>
      <c r="C4" s="153"/>
      <c r="D4" s="116" t="s">
        <v>44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44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57"/>
      <c r="L7" s="157"/>
      <c r="M7" s="157"/>
      <c r="N7" s="157"/>
      <c r="O7" s="157"/>
      <c r="P7" s="158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4" s="6" customFormat="1" ht="1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4" ht="15" customHeight="1" x14ac:dyDescent="0.25">
      <c r="A9" s="133" t="s">
        <v>2</v>
      </c>
      <c r="B9" s="159" t="s">
        <v>3</v>
      </c>
      <c r="C9" s="26" t="s">
        <v>11</v>
      </c>
      <c r="D9" s="57">
        <v>434.30981893605241</v>
      </c>
      <c r="E9" s="57"/>
      <c r="F9" s="57">
        <v>3.3728184272175783E-2</v>
      </c>
      <c r="G9" s="62">
        <f>SUM(D9:F9)</f>
        <v>434.34354712032456</v>
      </c>
      <c r="H9" s="57">
        <v>51.241152208212348</v>
      </c>
      <c r="I9" s="63">
        <f>SUM(G9:H9)</f>
        <v>485.58469932853689</v>
      </c>
      <c r="J9" s="57">
        <v>0.34022455437643484</v>
      </c>
      <c r="K9" s="57"/>
      <c r="L9" s="57"/>
      <c r="M9" s="57"/>
      <c r="N9" s="57">
        <v>8.2016213601414145E-2</v>
      </c>
      <c r="O9" s="57">
        <v>17.025947802828075</v>
      </c>
      <c r="P9" s="63">
        <f>J9+K9+L9+M9+N9+O9</f>
        <v>17.448188570805925</v>
      </c>
      <c r="Q9" s="57">
        <v>0.49035515273079761</v>
      </c>
      <c r="R9" s="57">
        <v>8.6098169541070764</v>
      </c>
      <c r="S9" s="57">
        <v>5.3737501805483641</v>
      </c>
      <c r="T9" s="63">
        <f>SUM(Q9:S9)</f>
        <v>14.473922287386237</v>
      </c>
      <c r="U9" s="57">
        <v>4.2584950913768509</v>
      </c>
      <c r="V9" s="57"/>
      <c r="W9" s="57">
        <v>4.3105795516931593</v>
      </c>
      <c r="X9" s="57">
        <v>7.9099312753892965</v>
      </c>
      <c r="Y9" s="57"/>
      <c r="Z9" s="63">
        <f>SUM(U9:Y9)</f>
        <v>16.479005918459308</v>
      </c>
      <c r="AA9" s="57"/>
      <c r="AB9" s="57"/>
      <c r="AC9" s="57">
        <v>6.0550492515488363</v>
      </c>
      <c r="AD9" s="57"/>
      <c r="AE9" s="57"/>
      <c r="AF9" s="57"/>
      <c r="AG9" s="63">
        <f>SUM(AC9:AF9)</f>
        <v>6.0550492515488363</v>
      </c>
      <c r="AH9" s="62">
        <f t="shared" ref="AH9:AH39" si="0">AG9+AB9+AA9+Z9+T9+P9+I9</f>
        <v>540.04086535673719</v>
      </c>
    </row>
    <row r="10" spans="1:34" x14ac:dyDescent="0.25">
      <c r="A10" s="133"/>
      <c r="B10" s="160"/>
      <c r="C10" s="26" t="s">
        <v>12</v>
      </c>
      <c r="D10" s="57"/>
      <c r="E10" s="57"/>
      <c r="F10" s="57"/>
      <c r="G10" s="62">
        <f t="shared" ref="G10:G39" si="1">SUM(D10:F10)</f>
        <v>0</v>
      </c>
      <c r="H10" s="57"/>
      <c r="I10" s="63">
        <f t="shared" ref="I10:I39" si="2">SUM(G10:H10)</f>
        <v>0</v>
      </c>
      <c r="J10" s="57"/>
      <c r="K10" s="57"/>
      <c r="L10" s="57"/>
      <c r="M10" s="57"/>
      <c r="N10" s="57"/>
      <c r="O10" s="57"/>
      <c r="P10" s="63">
        <f t="shared" ref="P10:P39" si="3">J10+K10+L10+M10+N10+O10</f>
        <v>0</v>
      </c>
      <c r="Q10" s="57"/>
      <c r="R10" s="57"/>
      <c r="S10" s="57"/>
      <c r="T10" s="63">
        <f t="shared" ref="T10:T37" si="4">SUM(Q10:S10)</f>
        <v>0</v>
      </c>
      <c r="U10" s="57"/>
      <c r="V10" s="57"/>
      <c r="W10" s="57"/>
      <c r="X10" s="57"/>
      <c r="Y10" s="57"/>
      <c r="Z10" s="63">
        <f t="shared" ref="Z10:Z39" si="5">SUM(U10:Y10)</f>
        <v>0</v>
      </c>
      <c r="AA10" s="57"/>
      <c r="AB10" s="57"/>
      <c r="AC10" s="57"/>
      <c r="AD10" s="57"/>
      <c r="AE10" s="57"/>
      <c r="AF10" s="57"/>
      <c r="AG10" s="63">
        <f t="shared" ref="AG10:AG39" si="6">SUM(AC10:AF10)</f>
        <v>0</v>
      </c>
      <c r="AH10" s="62">
        <f t="shared" si="0"/>
        <v>0</v>
      </c>
    </row>
    <row r="11" spans="1:34" x14ac:dyDescent="0.25">
      <c r="A11" s="133"/>
      <c r="B11" s="160"/>
      <c r="C11" s="26" t="s">
        <v>13</v>
      </c>
      <c r="D11" s="57">
        <v>0.10093538678760317</v>
      </c>
      <c r="E11" s="57"/>
      <c r="F11" s="57">
        <v>165.31790860868784</v>
      </c>
      <c r="G11" s="62">
        <f t="shared" si="1"/>
        <v>165.41884399547544</v>
      </c>
      <c r="H11" s="57"/>
      <c r="I11" s="63">
        <v>7421.5986573514901</v>
      </c>
      <c r="J11" s="57"/>
      <c r="K11" s="57"/>
      <c r="L11" s="57"/>
      <c r="M11" s="57"/>
      <c r="N11" s="57">
        <v>0.10194098583407848</v>
      </c>
      <c r="O11" s="57">
        <v>4.8582290898449978</v>
      </c>
      <c r="P11" s="63">
        <f t="shared" si="3"/>
        <v>4.9601700756790761</v>
      </c>
      <c r="Q11" s="57">
        <v>0.32728727509767364</v>
      </c>
      <c r="R11" s="57"/>
      <c r="S11" s="57"/>
      <c r="T11" s="63">
        <f>SUM(Q11:S11)</f>
        <v>0.32728727509767364</v>
      </c>
      <c r="U11" s="57">
        <v>0.12002168416766297</v>
      </c>
      <c r="V11" s="57"/>
      <c r="W11" s="57"/>
      <c r="X11" s="57">
        <v>1.9214170254131859</v>
      </c>
      <c r="Y11" s="57"/>
      <c r="Z11" s="63">
        <f t="shared" si="5"/>
        <v>2.0414387095808491</v>
      </c>
      <c r="AA11" s="57"/>
      <c r="AB11" s="57"/>
      <c r="AC11" s="57">
        <v>0.54863771990267063</v>
      </c>
      <c r="AD11" s="57"/>
      <c r="AE11" s="57"/>
      <c r="AF11" s="57"/>
      <c r="AG11" s="63">
        <f t="shared" si="6"/>
        <v>0.54863771990267063</v>
      </c>
      <c r="AH11" s="62">
        <f t="shared" si="0"/>
        <v>7429.4761911317501</v>
      </c>
    </row>
    <row r="12" spans="1:34" x14ac:dyDescent="0.25">
      <c r="A12" s="133"/>
      <c r="B12" s="160"/>
      <c r="C12" s="27" t="s">
        <v>75</v>
      </c>
      <c r="D12" s="87">
        <f>SUM(D9:D11)</f>
        <v>434.41075432284003</v>
      </c>
      <c r="E12" s="87">
        <f t="shared" ref="E12:AH12" si="7">SUM(E9:E11)</f>
        <v>0</v>
      </c>
      <c r="F12" s="87">
        <f t="shared" si="7"/>
        <v>165.35163679296002</v>
      </c>
      <c r="G12" s="87">
        <f t="shared" si="7"/>
        <v>599.76239111580003</v>
      </c>
      <c r="H12" s="87">
        <f t="shared" si="7"/>
        <v>51.241152208212348</v>
      </c>
      <c r="I12" s="87">
        <f t="shared" si="7"/>
        <v>7907.1833566800269</v>
      </c>
      <c r="J12" s="87">
        <f t="shared" si="7"/>
        <v>0.34022455437643484</v>
      </c>
      <c r="K12" s="87">
        <f t="shared" si="7"/>
        <v>0</v>
      </c>
      <c r="L12" s="87">
        <f t="shared" si="7"/>
        <v>0</v>
      </c>
      <c r="M12" s="87">
        <f t="shared" si="7"/>
        <v>0</v>
      </c>
      <c r="N12" s="87">
        <f t="shared" si="7"/>
        <v>0.18395719943549263</v>
      </c>
      <c r="O12" s="87">
        <f t="shared" si="7"/>
        <v>21.884176892673072</v>
      </c>
      <c r="P12" s="87">
        <f t="shared" si="7"/>
        <v>22.408358646485002</v>
      </c>
      <c r="Q12" s="87">
        <f t="shared" si="7"/>
        <v>0.8176424278284713</v>
      </c>
      <c r="R12" s="87">
        <f t="shared" si="7"/>
        <v>8.6098169541070764</v>
      </c>
      <c r="S12" s="87">
        <f t="shared" si="7"/>
        <v>5.3737501805483641</v>
      </c>
      <c r="T12" s="87">
        <f t="shared" si="7"/>
        <v>14.801209562483912</v>
      </c>
      <c r="U12" s="87">
        <f t="shared" si="7"/>
        <v>4.3785167755445142</v>
      </c>
      <c r="V12" s="87">
        <f t="shared" si="7"/>
        <v>0</v>
      </c>
      <c r="W12" s="87">
        <f t="shared" si="7"/>
        <v>4.3105795516931593</v>
      </c>
      <c r="X12" s="87">
        <f t="shared" si="7"/>
        <v>9.8313483008024818</v>
      </c>
      <c r="Y12" s="87">
        <f t="shared" si="7"/>
        <v>0</v>
      </c>
      <c r="Z12" s="87">
        <f t="shared" si="7"/>
        <v>18.520444628040156</v>
      </c>
      <c r="AA12" s="87">
        <f t="shared" si="7"/>
        <v>0</v>
      </c>
      <c r="AB12" s="87">
        <f t="shared" si="7"/>
        <v>0</v>
      </c>
      <c r="AC12" s="87">
        <f t="shared" si="7"/>
        <v>6.6036869714515074</v>
      </c>
      <c r="AD12" s="87">
        <f t="shared" si="7"/>
        <v>0</v>
      </c>
      <c r="AE12" s="87">
        <f t="shared" si="7"/>
        <v>0</v>
      </c>
      <c r="AF12" s="87">
        <f t="shared" si="7"/>
        <v>0</v>
      </c>
      <c r="AG12" s="87">
        <f t="shared" si="7"/>
        <v>6.6036869714515074</v>
      </c>
      <c r="AH12" s="87">
        <f t="shared" si="7"/>
        <v>7969.5170564884875</v>
      </c>
    </row>
    <row r="13" spans="1:34" x14ac:dyDescent="0.25">
      <c r="A13" s="133"/>
      <c r="B13" s="160"/>
      <c r="C13" s="26" t="s">
        <v>14</v>
      </c>
      <c r="D13" s="57">
        <v>3.3888266513932654</v>
      </c>
      <c r="E13" s="57"/>
      <c r="F13" s="57"/>
      <c r="G13" s="62">
        <f t="shared" si="1"/>
        <v>3.3888266513932654</v>
      </c>
      <c r="H13" s="57">
        <v>33.554476791102672</v>
      </c>
      <c r="I13" s="63">
        <f t="shared" si="2"/>
        <v>36.943303442495939</v>
      </c>
      <c r="J13" s="57"/>
      <c r="K13" s="57"/>
      <c r="L13" s="57"/>
      <c r="M13" s="57"/>
      <c r="N13" s="57"/>
      <c r="O13" s="57">
        <v>3.5625458841567714</v>
      </c>
      <c r="P13" s="63">
        <f t="shared" si="3"/>
        <v>3.5625458841567714</v>
      </c>
      <c r="Q13" s="57">
        <v>8.1936857721595355E-2</v>
      </c>
      <c r="R13" s="57">
        <v>0.36160092833942592</v>
      </c>
      <c r="S13" s="57">
        <v>0.3467757314236119</v>
      </c>
      <c r="T13" s="63">
        <f t="shared" si="4"/>
        <v>0.79031351748463319</v>
      </c>
      <c r="U13" s="57"/>
      <c r="V13" s="57"/>
      <c r="W13" s="57"/>
      <c r="X13" s="57">
        <v>0.45551879819458996</v>
      </c>
      <c r="Y13" s="57"/>
      <c r="Z13" s="63">
        <f t="shared" si="5"/>
        <v>0.45551879819458996</v>
      </c>
      <c r="AA13" s="57"/>
      <c r="AB13" s="57"/>
      <c r="AC13" s="57">
        <v>0.78817021755005712</v>
      </c>
      <c r="AD13" s="57"/>
      <c r="AE13" s="57"/>
      <c r="AF13" s="57"/>
      <c r="AG13" s="63">
        <f t="shared" si="6"/>
        <v>0.78817021755005712</v>
      </c>
      <c r="AH13" s="62">
        <f t="shared" si="0"/>
        <v>42.539851859881992</v>
      </c>
    </row>
    <row r="14" spans="1:34" x14ac:dyDescent="0.25">
      <c r="A14" s="133"/>
      <c r="B14" s="161"/>
      <c r="C14" s="28" t="s">
        <v>10</v>
      </c>
      <c r="D14" s="87">
        <f>D12+D13</f>
        <v>437.79958097423332</v>
      </c>
      <c r="E14" s="87">
        <f t="shared" ref="E14:AH14" si="8">E12+E13</f>
        <v>0</v>
      </c>
      <c r="F14" s="87">
        <f t="shared" si="8"/>
        <v>165.35163679296002</v>
      </c>
      <c r="G14" s="87">
        <f t="shared" si="8"/>
        <v>603.15121776719332</v>
      </c>
      <c r="H14" s="87">
        <f t="shared" si="8"/>
        <v>84.795628999315028</v>
      </c>
      <c r="I14" s="87">
        <f t="shared" si="8"/>
        <v>7944.1266601225225</v>
      </c>
      <c r="J14" s="87">
        <f t="shared" si="8"/>
        <v>0.34022455437643484</v>
      </c>
      <c r="K14" s="87">
        <f t="shared" si="8"/>
        <v>0</v>
      </c>
      <c r="L14" s="87">
        <f t="shared" si="8"/>
        <v>0</v>
      </c>
      <c r="M14" s="87">
        <f t="shared" si="8"/>
        <v>0</v>
      </c>
      <c r="N14" s="87">
        <f t="shared" si="8"/>
        <v>0.18395719943549263</v>
      </c>
      <c r="O14" s="87">
        <f t="shared" si="8"/>
        <v>25.446722776829844</v>
      </c>
      <c r="P14" s="87">
        <f t="shared" si="8"/>
        <v>25.970904530641775</v>
      </c>
      <c r="Q14" s="87">
        <f t="shared" si="8"/>
        <v>0.89957928555006661</v>
      </c>
      <c r="R14" s="87">
        <f t="shared" si="8"/>
        <v>8.9714178824465023</v>
      </c>
      <c r="S14" s="87">
        <f t="shared" si="8"/>
        <v>5.7205259119719756</v>
      </c>
      <c r="T14" s="87">
        <f t="shared" si="8"/>
        <v>15.591523079968546</v>
      </c>
      <c r="U14" s="87">
        <f t="shared" si="8"/>
        <v>4.3785167755445142</v>
      </c>
      <c r="V14" s="87">
        <f t="shared" si="8"/>
        <v>0</v>
      </c>
      <c r="W14" s="87">
        <f t="shared" si="8"/>
        <v>4.3105795516931593</v>
      </c>
      <c r="X14" s="87">
        <f t="shared" si="8"/>
        <v>10.286867098997071</v>
      </c>
      <c r="Y14" s="87">
        <f t="shared" si="8"/>
        <v>0</v>
      </c>
      <c r="Z14" s="87">
        <f t="shared" si="8"/>
        <v>18.975963426234745</v>
      </c>
      <c r="AA14" s="87">
        <f t="shared" si="8"/>
        <v>0</v>
      </c>
      <c r="AB14" s="87">
        <f t="shared" si="8"/>
        <v>0</v>
      </c>
      <c r="AC14" s="87">
        <f t="shared" si="8"/>
        <v>7.3918571890015645</v>
      </c>
      <c r="AD14" s="87">
        <f t="shared" si="8"/>
        <v>0</v>
      </c>
      <c r="AE14" s="87">
        <f t="shared" si="8"/>
        <v>0</v>
      </c>
      <c r="AF14" s="87">
        <f t="shared" si="8"/>
        <v>0</v>
      </c>
      <c r="AG14" s="87">
        <f t="shared" si="8"/>
        <v>7.3918571890015645</v>
      </c>
      <c r="AH14" s="87">
        <f t="shared" si="8"/>
        <v>8012.0569083483697</v>
      </c>
    </row>
    <row r="15" spans="1:34" ht="15" customHeight="1" x14ac:dyDescent="0.25">
      <c r="A15" s="133"/>
      <c r="B15" s="162" t="s">
        <v>83</v>
      </c>
      <c r="C15" s="29" t="s">
        <v>16</v>
      </c>
      <c r="D15" s="57">
        <v>0.50234940910938097</v>
      </c>
      <c r="E15" s="57"/>
      <c r="F15" s="57"/>
      <c r="G15" s="62">
        <f t="shared" si="1"/>
        <v>0.50234940910938097</v>
      </c>
      <c r="H15" s="57">
        <v>1.0118618038681335</v>
      </c>
      <c r="I15" s="63">
        <f t="shared" si="2"/>
        <v>1.5142112129775145</v>
      </c>
      <c r="J15" s="57">
        <v>16.210755625125003</v>
      </c>
      <c r="K15" s="57"/>
      <c r="L15" s="57"/>
      <c r="M15" s="57"/>
      <c r="N15" s="57"/>
      <c r="O15" s="57">
        <v>32.055456383181323</v>
      </c>
      <c r="P15" s="63">
        <f t="shared" si="3"/>
        <v>48.266212008306326</v>
      </c>
      <c r="Q15" s="57">
        <v>0.28847225612148175</v>
      </c>
      <c r="R15" s="57"/>
      <c r="S15" s="57">
        <v>0.98542048343915201</v>
      </c>
      <c r="T15" s="63">
        <f t="shared" si="4"/>
        <v>1.2738927395606336</v>
      </c>
      <c r="U15" s="57"/>
      <c r="V15" s="57">
        <v>0.3543393794950695</v>
      </c>
      <c r="W15" s="57"/>
      <c r="X15" s="57">
        <v>4.8553963352406777</v>
      </c>
      <c r="Y15" s="57"/>
      <c r="Z15" s="63">
        <f t="shared" si="5"/>
        <v>5.2097357147357473</v>
      </c>
      <c r="AA15" s="57"/>
      <c r="AB15" s="57"/>
      <c r="AC15" s="57"/>
      <c r="AD15" s="57"/>
      <c r="AE15" s="57"/>
      <c r="AF15" s="57"/>
      <c r="AG15" s="63">
        <f t="shared" si="6"/>
        <v>0</v>
      </c>
      <c r="AH15" s="62">
        <f t="shared" si="0"/>
        <v>56.26405167558022</v>
      </c>
    </row>
    <row r="16" spans="1:34" x14ac:dyDescent="0.25">
      <c r="A16" s="133"/>
      <c r="B16" s="163"/>
      <c r="C16" s="29" t="s">
        <v>17</v>
      </c>
      <c r="D16" s="57"/>
      <c r="E16" s="57"/>
      <c r="F16" s="57"/>
      <c r="G16" s="62">
        <f t="shared" si="1"/>
        <v>0</v>
      </c>
      <c r="H16" s="57"/>
      <c r="I16" s="63">
        <f t="shared" si="2"/>
        <v>0</v>
      </c>
      <c r="J16" s="57"/>
      <c r="K16" s="57"/>
      <c r="L16" s="57"/>
      <c r="M16" s="57"/>
      <c r="N16" s="57"/>
      <c r="O16" s="57"/>
      <c r="P16" s="63">
        <f t="shared" si="3"/>
        <v>0</v>
      </c>
      <c r="Q16" s="57"/>
      <c r="R16" s="57"/>
      <c r="S16" s="57"/>
      <c r="T16" s="63">
        <f t="shared" si="4"/>
        <v>0</v>
      </c>
      <c r="U16" s="57"/>
      <c r="V16" s="57"/>
      <c r="W16" s="57"/>
      <c r="X16" s="57"/>
      <c r="Y16" s="57"/>
      <c r="Z16" s="63">
        <f t="shared" si="5"/>
        <v>0</v>
      </c>
      <c r="AA16" s="57"/>
      <c r="AB16" s="57"/>
      <c r="AC16" s="57"/>
      <c r="AD16" s="57"/>
      <c r="AE16" s="57"/>
      <c r="AF16" s="57"/>
      <c r="AG16" s="63">
        <f t="shared" si="6"/>
        <v>0</v>
      </c>
      <c r="AH16" s="62">
        <f t="shared" si="0"/>
        <v>0</v>
      </c>
    </row>
    <row r="17" spans="1:34" x14ac:dyDescent="0.25">
      <c r="A17" s="133"/>
      <c r="B17" s="163"/>
      <c r="C17" s="29" t="s">
        <v>18</v>
      </c>
      <c r="D17" s="57"/>
      <c r="E17" s="57"/>
      <c r="F17" s="57"/>
      <c r="G17" s="62">
        <f t="shared" si="1"/>
        <v>0</v>
      </c>
      <c r="H17" s="57"/>
      <c r="I17" s="63">
        <f t="shared" si="2"/>
        <v>0</v>
      </c>
      <c r="J17" s="57"/>
      <c r="K17" s="57"/>
      <c r="L17" s="57"/>
      <c r="M17" s="57"/>
      <c r="N17" s="57"/>
      <c r="O17" s="57"/>
      <c r="P17" s="63">
        <f t="shared" si="3"/>
        <v>0</v>
      </c>
      <c r="Q17" s="57"/>
      <c r="R17" s="57"/>
      <c r="S17" s="57"/>
      <c r="T17" s="63">
        <f t="shared" si="4"/>
        <v>0</v>
      </c>
      <c r="U17" s="57"/>
      <c r="V17" s="57"/>
      <c r="W17" s="57"/>
      <c r="X17" s="57"/>
      <c r="Y17" s="57"/>
      <c r="Z17" s="63">
        <f t="shared" si="5"/>
        <v>0</v>
      </c>
      <c r="AA17" s="57"/>
      <c r="AB17" s="57"/>
      <c r="AC17" s="57"/>
      <c r="AD17" s="57"/>
      <c r="AE17" s="57"/>
      <c r="AF17" s="57"/>
      <c r="AG17" s="63">
        <f t="shared" si="6"/>
        <v>0</v>
      </c>
      <c r="AH17" s="62">
        <f t="shared" si="0"/>
        <v>0</v>
      </c>
    </row>
    <row r="18" spans="1:34" x14ac:dyDescent="0.25">
      <c r="A18" s="133"/>
      <c r="B18" s="163"/>
      <c r="C18" s="29" t="s">
        <v>19</v>
      </c>
      <c r="D18" s="57"/>
      <c r="E18" s="57"/>
      <c r="F18" s="57"/>
      <c r="G18" s="62">
        <f t="shared" si="1"/>
        <v>0</v>
      </c>
      <c r="H18" s="57"/>
      <c r="I18" s="63">
        <f t="shared" si="2"/>
        <v>0</v>
      </c>
      <c r="J18" s="57"/>
      <c r="K18" s="57"/>
      <c r="L18" s="57"/>
      <c r="M18" s="57"/>
      <c r="N18" s="57"/>
      <c r="O18" s="57"/>
      <c r="P18" s="63">
        <f t="shared" si="3"/>
        <v>0</v>
      </c>
      <c r="Q18" s="57"/>
      <c r="R18" s="57"/>
      <c r="S18" s="57"/>
      <c r="T18" s="63">
        <f t="shared" si="4"/>
        <v>0</v>
      </c>
      <c r="U18" s="57"/>
      <c r="V18" s="57"/>
      <c r="W18" s="57"/>
      <c r="X18" s="57"/>
      <c r="Y18" s="57"/>
      <c r="Z18" s="63">
        <f t="shared" si="5"/>
        <v>0</v>
      </c>
      <c r="AA18" s="57"/>
      <c r="AB18" s="57"/>
      <c r="AC18" s="57"/>
      <c r="AD18" s="57"/>
      <c r="AE18" s="57"/>
      <c r="AF18" s="57"/>
      <c r="AG18" s="63">
        <f t="shared" si="6"/>
        <v>0</v>
      </c>
      <c r="AH18" s="62">
        <f t="shared" si="0"/>
        <v>0</v>
      </c>
    </row>
    <row r="19" spans="1:34" x14ac:dyDescent="0.25">
      <c r="A19" s="133"/>
      <c r="B19" s="163"/>
      <c r="C19" s="29" t="s">
        <v>20</v>
      </c>
      <c r="D19" s="57"/>
      <c r="E19" s="57"/>
      <c r="F19" s="57"/>
      <c r="G19" s="62">
        <f t="shared" si="1"/>
        <v>0</v>
      </c>
      <c r="H19" s="57"/>
      <c r="I19" s="63">
        <f t="shared" si="2"/>
        <v>0</v>
      </c>
      <c r="J19" s="57"/>
      <c r="K19" s="57"/>
      <c r="L19" s="57"/>
      <c r="M19" s="57"/>
      <c r="N19" s="57">
        <v>7.1254272984625242</v>
      </c>
      <c r="O19" s="57"/>
      <c r="P19" s="63">
        <f t="shared" si="3"/>
        <v>7.1254272984625242</v>
      </c>
      <c r="Q19" s="57"/>
      <c r="R19" s="57"/>
      <c r="S19" s="57"/>
      <c r="T19" s="63">
        <f t="shared" si="4"/>
        <v>0</v>
      </c>
      <c r="U19" s="57">
        <v>0.38430565510255199</v>
      </c>
      <c r="V19" s="57"/>
      <c r="W19" s="57"/>
      <c r="X19" s="57"/>
      <c r="Y19" s="57"/>
      <c r="Z19" s="63">
        <f t="shared" si="5"/>
        <v>0.38430565510255199</v>
      </c>
      <c r="AA19" s="57"/>
      <c r="AB19" s="57"/>
      <c r="AC19" s="57"/>
      <c r="AD19" s="57"/>
      <c r="AE19" s="57"/>
      <c r="AF19" s="57"/>
      <c r="AG19" s="63">
        <f t="shared" si="6"/>
        <v>0</v>
      </c>
      <c r="AH19" s="62">
        <f t="shared" si="0"/>
        <v>7.5097329535650763</v>
      </c>
    </row>
    <row r="20" spans="1:34" x14ac:dyDescent="0.25">
      <c r="A20" s="133"/>
      <c r="B20" s="163"/>
      <c r="C20" s="29" t="s">
        <v>21</v>
      </c>
      <c r="D20" s="57">
        <v>4.4311838406633433</v>
      </c>
      <c r="E20" s="57"/>
      <c r="F20" s="57">
        <v>0.86532800810660171</v>
      </c>
      <c r="G20" s="62">
        <f t="shared" si="1"/>
        <v>5.2965118487699447</v>
      </c>
      <c r="H20" s="57">
        <v>1.1870693467620781</v>
      </c>
      <c r="I20" s="63">
        <f t="shared" si="2"/>
        <v>6.4835811955320226</v>
      </c>
      <c r="J20" s="57">
        <v>0.17901666400304919</v>
      </c>
      <c r="K20" s="57"/>
      <c r="L20" s="57"/>
      <c r="M20" s="57"/>
      <c r="N20" s="57"/>
      <c r="O20" s="57">
        <v>222.18963702392554</v>
      </c>
      <c r="P20" s="63">
        <f t="shared" si="3"/>
        <v>222.3686536879286</v>
      </c>
      <c r="Q20" s="57">
        <v>4.6817448626495439</v>
      </c>
      <c r="R20" s="57">
        <v>0.47093944965197021</v>
      </c>
      <c r="S20" s="57">
        <v>29.970378692954142</v>
      </c>
      <c r="T20" s="63">
        <f t="shared" si="4"/>
        <v>35.123063005255659</v>
      </c>
      <c r="U20" s="57">
        <v>14.125565942724551</v>
      </c>
      <c r="V20" s="57">
        <v>0.38364302798555372</v>
      </c>
      <c r="W20" s="57">
        <v>0.4783382089977043</v>
      </c>
      <c r="X20" s="57">
        <v>3.5498797427693223</v>
      </c>
      <c r="Y20" s="57"/>
      <c r="Z20" s="63">
        <f t="shared" si="5"/>
        <v>18.537426922477131</v>
      </c>
      <c r="AA20" s="57"/>
      <c r="AB20" s="57"/>
      <c r="AC20" s="57">
        <v>3.8459038694890824</v>
      </c>
      <c r="AD20" s="57"/>
      <c r="AE20" s="57"/>
      <c r="AF20" s="57">
        <v>0.2520509979383907</v>
      </c>
      <c r="AG20" s="63">
        <f t="shared" si="6"/>
        <v>4.0979548674274735</v>
      </c>
      <c r="AH20" s="62">
        <f t="shared" si="0"/>
        <v>286.61067967862084</v>
      </c>
    </row>
    <row r="21" spans="1:34" x14ac:dyDescent="0.25">
      <c r="A21" s="133"/>
      <c r="B21" s="164"/>
      <c r="C21" s="30" t="s">
        <v>10</v>
      </c>
      <c r="D21" s="88">
        <f>SUM(D15:D20)</f>
        <v>4.933533249772724</v>
      </c>
      <c r="E21" s="88">
        <f t="shared" ref="E21:Z21" si="9">SUM(E15:E20)</f>
        <v>0</v>
      </c>
      <c r="F21" s="88">
        <f t="shared" si="9"/>
        <v>0.86532800810660171</v>
      </c>
      <c r="G21" s="88">
        <f t="shared" si="9"/>
        <v>5.7988612578793255</v>
      </c>
      <c r="H21" s="88">
        <f t="shared" si="9"/>
        <v>2.1989311506302114</v>
      </c>
      <c r="I21" s="88">
        <f t="shared" si="9"/>
        <v>7.9977924085095369</v>
      </c>
      <c r="J21" s="88">
        <f t="shared" si="9"/>
        <v>16.389772289128054</v>
      </c>
      <c r="K21" s="88">
        <f t="shared" si="9"/>
        <v>0</v>
      </c>
      <c r="L21" s="88">
        <f t="shared" si="9"/>
        <v>0</v>
      </c>
      <c r="M21" s="88">
        <f t="shared" si="9"/>
        <v>0</v>
      </c>
      <c r="N21" s="88">
        <f t="shared" si="9"/>
        <v>7.1254272984625242</v>
      </c>
      <c r="O21" s="88">
        <f t="shared" si="9"/>
        <v>254.24509340710688</v>
      </c>
      <c r="P21" s="88">
        <f t="shared" si="9"/>
        <v>277.76029299469747</v>
      </c>
      <c r="Q21" s="88">
        <f t="shared" si="9"/>
        <v>4.9702171187710258</v>
      </c>
      <c r="R21" s="88">
        <f t="shared" si="9"/>
        <v>0.47093944965197021</v>
      </c>
      <c r="S21" s="88">
        <f t="shared" si="9"/>
        <v>30.955799176393295</v>
      </c>
      <c r="T21" s="88">
        <f t="shared" si="9"/>
        <v>36.396955744816296</v>
      </c>
      <c r="U21" s="88">
        <f t="shared" si="9"/>
        <v>14.509871597827102</v>
      </c>
      <c r="V21" s="88">
        <f t="shared" si="9"/>
        <v>0.73798240748062316</v>
      </c>
      <c r="W21" s="88">
        <f t="shared" si="9"/>
        <v>0.4783382089977043</v>
      </c>
      <c r="X21" s="88">
        <f t="shared" si="9"/>
        <v>8.4052760780100009</v>
      </c>
      <c r="Y21" s="88">
        <f t="shared" si="9"/>
        <v>0</v>
      </c>
      <c r="Z21" s="88">
        <f t="shared" si="9"/>
        <v>24.131468292315432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3.8459038694890824</v>
      </c>
      <c r="AD21" s="88">
        <f t="shared" si="10"/>
        <v>0</v>
      </c>
      <c r="AE21" s="88">
        <f t="shared" si="10"/>
        <v>0</v>
      </c>
      <c r="AF21" s="88">
        <f t="shared" si="10"/>
        <v>0.2520509979383907</v>
      </c>
      <c r="AG21" s="88">
        <f t="shared" si="10"/>
        <v>4.0979548674274735</v>
      </c>
      <c r="AH21" s="88">
        <f t="shared" si="10"/>
        <v>350.38446430776617</v>
      </c>
    </row>
    <row r="22" spans="1:34" x14ac:dyDescent="0.25">
      <c r="A22" s="133"/>
      <c r="B22" s="165" t="s">
        <v>4</v>
      </c>
      <c r="C22" s="31" t="s">
        <v>22</v>
      </c>
      <c r="D22" s="57"/>
      <c r="E22" s="57"/>
      <c r="F22" s="57"/>
      <c r="G22" s="62">
        <f t="shared" si="1"/>
        <v>0</v>
      </c>
      <c r="H22" s="57">
        <v>0.92769920110343485</v>
      </c>
      <c r="I22" s="63">
        <f t="shared" si="2"/>
        <v>0.92769920110343485</v>
      </c>
      <c r="J22" s="57">
        <v>0.83288815698313357</v>
      </c>
      <c r="K22" s="57"/>
      <c r="L22" s="57"/>
      <c r="M22" s="57"/>
      <c r="N22" s="57"/>
      <c r="O22" s="57">
        <v>18.602407222604043</v>
      </c>
      <c r="P22" s="63">
        <f t="shared" si="3"/>
        <v>19.435295379587178</v>
      </c>
      <c r="Q22" s="57">
        <v>63.885599132441399</v>
      </c>
      <c r="R22" s="57"/>
      <c r="S22" s="57">
        <v>0.14526304907073231</v>
      </c>
      <c r="T22" s="63">
        <f t="shared" si="4"/>
        <v>64.030862181512134</v>
      </c>
      <c r="U22" s="57">
        <v>0.14347583459124216</v>
      </c>
      <c r="V22" s="57"/>
      <c r="W22" s="57"/>
      <c r="X22" s="57">
        <v>0.27497344791227368</v>
      </c>
      <c r="Y22" s="57"/>
      <c r="Z22" s="63">
        <f t="shared" si="5"/>
        <v>0.41844928250351587</v>
      </c>
      <c r="AA22" s="57"/>
      <c r="AB22" s="57"/>
      <c r="AC22" s="57"/>
      <c r="AD22" s="57"/>
      <c r="AE22" s="57"/>
      <c r="AF22" s="57"/>
      <c r="AG22" s="63">
        <f t="shared" si="6"/>
        <v>0</v>
      </c>
      <c r="AH22" s="62">
        <f t="shared" si="0"/>
        <v>84.812306044706261</v>
      </c>
    </row>
    <row r="23" spans="1:34" x14ac:dyDescent="0.25">
      <c r="A23" s="133"/>
      <c r="B23" s="166"/>
      <c r="C23" s="31" t="s">
        <v>23</v>
      </c>
      <c r="D23" s="57"/>
      <c r="E23" s="57"/>
      <c r="F23" s="57"/>
      <c r="G23" s="62">
        <f t="shared" si="1"/>
        <v>0</v>
      </c>
      <c r="H23" s="57"/>
      <c r="I23" s="63">
        <f t="shared" si="2"/>
        <v>0</v>
      </c>
      <c r="J23" s="57"/>
      <c r="K23" s="57"/>
      <c r="L23" s="57"/>
      <c r="M23" s="57"/>
      <c r="N23" s="57"/>
      <c r="O23" s="57">
        <v>1.3167938106759156</v>
      </c>
      <c r="P23" s="63">
        <f t="shared" si="3"/>
        <v>1.3167938106759156</v>
      </c>
      <c r="Q23" s="57">
        <v>0.4604171069981628</v>
      </c>
      <c r="R23" s="57">
        <v>24.90182580841218</v>
      </c>
      <c r="S23" s="57"/>
      <c r="T23" s="63">
        <f t="shared" si="4"/>
        <v>25.362242915410341</v>
      </c>
      <c r="U23" s="57"/>
      <c r="V23" s="57"/>
      <c r="W23" s="57"/>
      <c r="X23" s="57">
        <v>2.5666748981158324E-2</v>
      </c>
      <c r="Y23" s="57"/>
      <c r="Z23" s="63">
        <f t="shared" si="5"/>
        <v>2.5666748981158324E-2</v>
      </c>
      <c r="AA23" s="57"/>
      <c r="AB23" s="57"/>
      <c r="AC23" s="57"/>
      <c r="AD23" s="57"/>
      <c r="AE23" s="57"/>
      <c r="AF23" s="57"/>
      <c r="AG23" s="63">
        <f t="shared" si="6"/>
        <v>0</v>
      </c>
      <c r="AH23" s="62">
        <f t="shared" si="0"/>
        <v>26.704703475067415</v>
      </c>
    </row>
    <row r="24" spans="1:34" x14ac:dyDescent="0.25">
      <c r="A24" s="133"/>
      <c r="B24" s="166"/>
      <c r="C24" s="31" t="s">
        <v>24</v>
      </c>
      <c r="D24" s="57">
        <v>9.1800741033961963E-2</v>
      </c>
      <c r="E24" s="57"/>
      <c r="F24" s="57"/>
      <c r="G24" s="62">
        <f t="shared" si="1"/>
        <v>9.1800741033961963E-2</v>
      </c>
      <c r="H24" s="57"/>
      <c r="I24" s="63">
        <f t="shared" si="2"/>
        <v>9.1800741033961963E-2</v>
      </c>
      <c r="J24" s="57"/>
      <c r="K24" s="57"/>
      <c r="L24" s="57"/>
      <c r="M24" s="57"/>
      <c r="N24" s="57">
        <v>0.15174885504332333</v>
      </c>
      <c r="O24" s="57">
        <v>9.9230539107023574</v>
      </c>
      <c r="P24" s="63">
        <f t="shared" si="3"/>
        <v>10.07480276574568</v>
      </c>
      <c r="Q24" s="57">
        <v>2.5226129398868293</v>
      </c>
      <c r="R24" s="57">
        <v>0.31995062491719911</v>
      </c>
      <c r="S24" s="57">
        <v>248.8872364241472</v>
      </c>
      <c r="T24" s="63">
        <f t="shared" si="4"/>
        <v>251.72979998895124</v>
      </c>
      <c r="U24" s="57">
        <v>0.5987256402057014</v>
      </c>
      <c r="V24" s="57"/>
      <c r="W24" s="57"/>
      <c r="X24" s="57">
        <v>0.24807950674035184</v>
      </c>
      <c r="Y24" s="57"/>
      <c r="Z24" s="63">
        <f t="shared" si="5"/>
        <v>0.84680514694605324</v>
      </c>
      <c r="AA24" s="57"/>
      <c r="AB24" s="57"/>
      <c r="AC24" s="57">
        <v>0.1742699261671028</v>
      </c>
      <c r="AD24" s="57"/>
      <c r="AE24" s="57"/>
      <c r="AF24" s="57"/>
      <c r="AG24" s="63">
        <f t="shared" si="6"/>
        <v>0.1742699261671028</v>
      </c>
      <c r="AH24" s="62">
        <f t="shared" si="0"/>
        <v>262.91747856884405</v>
      </c>
    </row>
    <row r="25" spans="1:34" x14ac:dyDescent="0.25">
      <c r="A25" s="133"/>
      <c r="B25" s="167"/>
      <c r="C25" s="32" t="s">
        <v>10</v>
      </c>
      <c r="D25" s="91">
        <f>SUM(D22:D24)</f>
        <v>9.1800741033961963E-2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9.1800741033961963E-2</v>
      </c>
      <c r="H25" s="91">
        <f t="shared" si="11"/>
        <v>0.92769920110343485</v>
      </c>
      <c r="I25" s="91">
        <f t="shared" si="11"/>
        <v>1.0194999421373967</v>
      </c>
      <c r="J25" s="91">
        <f t="shared" si="11"/>
        <v>0.83288815698313357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0.15174885504332333</v>
      </c>
      <c r="O25" s="91">
        <f t="shared" si="11"/>
        <v>29.842254943982315</v>
      </c>
      <c r="P25" s="91">
        <f t="shared" si="11"/>
        <v>30.826891956008772</v>
      </c>
      <c r="Q25" s="91">
        <f t="shared" si="11"/>
        <v>66.86862917932639</v>
      </c>
      <c r="R25" s="91">
        <f t="shared" si="11"/>
        <v>25.221776433329378</v>
      </c>
      <c r="S25" s="91">
        <f t="shared" si="11"/>
        <v>249.03249947321794</v>
      </c>
      <c r="T25" s="91">
        <f t="shared" si="11"/>
        <v>341.12290508587375</v>
      </c>
      <c r="U25" s="91">
        <f t="shared" si="11"/>
        <v>0.74220147479694354</v>
      </c>
      <c r="V25" s="91">
        <f t="shared" si="11"/>
        <v>0</v>
      </c>
      <c r="W25" s="91">
        <f t="shared" si="11"/>
        <v>0</v>
      </c>
      <c r="X25" s="91">
        <f t="shared" si="11"/>
        <v>0.54871970363378386</v>
      </c>
      <c r="Y25" s="91">
        <f t="shared" si="11"/>
        <v>0</v>
      </c>
      <c r="Z25" s="91">
        <f t="shared" si="11"/>
        <v>1.2909211784307275</v>
      </c>
      <c r="AA25" s="91">
        <f t="shared" si="11"/>
        <v>0</v>
      </c>
      <c r="AB25" s="91">
        <f t="shared" si="11"/>
        <v>0</v>
      </c>
      <c r="AC25" s="91">
        <f t="shared" si="11"/>
        <v>0.1742699261671028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0.1742699261671028</v>
      </c>
      <c r="AH25" s="91">
        <f t="shared" si="11"/>
        <v>374.43448808861774</v>
      </c>
    </row>
    <row r="26" spans="1:34" x14ac:dyDescent="0.25">
      <c r="A26" s="133"/>
      <c r="B26" s="168" t="s">
        <v>5</v>
      </c>
      <c r="C26" s="33" t="s">
        <v>25</v>
      </c>
      <c r="D26" s="57">
        <v>1.2343332023078826E-2</v>
      </c>
      <c r="E26" s="57"/>
      <c r="F26" s="57"/>
      <c r="G26" s="62">
        <f t="shared" si="1"/>
        <v>1.2343332023078826E-2</v>
      </c>
      <c r="H26" s="57"/>
      <c r="I26" s="63">
        <f t="shared" si="2"/>
        <v>1.2343332023078826E-2</v>
      </c>
      <c r="J26" s="57">
        <v>2.1766016920751564E-2</v>
      </c>
      <c r="K26" s="57"/>
      <c r="L26" s="57"/>
      <c r="M26" s="57"/>
      <c r="N26" s="57">
        <v>0.10123598055588187</v>
      </c>
      <c r="O26" s="57">
        <v>7.3092124974366177</v>
      </c>
      <c r="P26" s="63">
        <f t="shared" si="3"/>
        <v>7.4322144949132509</v>
      </c>
      <c r="Q26" s="57">
        <v>1.3381880769440717</v>
      </c>
      <c r="R26" s="57"/>
      <c r="S26" s="57">
        <v>4.2924659380581723E-2</v>
      </c>
      <c r="T26" s="63">
        <f t="shared" si="4"/>
        <v>1.3811127363246534</v>
      </c>
      <c r="U26" s="57">
        <v>1139.990202490844</v>
      </c>
      <c r="V26" s="57"/>
      <c r="W26" s="57"/>
      <c r="X26" s="57">
        <v>3.9283214962461401</v>
      </c>
      <c r="Y26" s="57"/>
      <c r="Z26" s="63">
        <f t="shared" si="5"/>
        <v>1143.9185239870901</v>
      </c>
      <c r="AA26" s="57"/>
      <c r="AB26" s="57"/>
      <c r="AC26" s="57">
        <v>2.5958737022613723</v>
      </c>
      <c r="AD26" s="57"/>
      <c r="AE26" s="57"/>
      <c r="AF26" s="57"/>
      <c r="AG26" s="63">
        <f t="shared" si="6"/>
        <v>2.5958737022613723</v>
      </c>
      <c r="AH26" s="62">
        <f t="shared" si="0"/>
        <v>1155.3400682526126</v>
      </c>
    </row>
    <row r="27" spans="1:34" x14ac:dyDescent="0.25">
      <c r="A27" s="133"/>
      <c r="B27" s="169"/>
      <c r="C27" s="33" t="s">
        <v>26</v>
      </c>
      <c r="D27" s="57">
        <v>6.7276214520662445E-2</v>
      </c>
      <c r="E27" s="57"/>
      <c r="F27" s="57"/>
      <c r="G27" s="62">
        <f t="shared" si="1"/>
        <v>6.7276214520662445E-2</v>
      </c>
      <c r="H27" s="57"/>
      <c r="I27" s="63">
        <f t="shared" si="2"/>
        <v>6.7276214520662445E-2</v>
      </c>
      <c r="J27" s="57">
        <v>0.10659138650282565</v>
      </c>
      <c r="K27" s="57"/>
      <c r="L27" s="57"/>
      <c r="M27" s="57"/>
      <c r="N27" s="57"/>
      <c r="O27" s="57">
        <v>0.27305156241487361</v>
      </c>
      <c r="P27" s="63">
        <f t="shared" si="3"/>
        <v>0.37964294891769923</v>
      </c>
      <c r="Q27" s="57"/>
      <c r="R27" s="57"/>
      <c r="S27" s="57"/>
      <c r="T27" s="63">
        <f t="shared" si="4"/>
        <v>0</v>
      </c>
      <c r="U27" s="57"/>
      <c r="V27" s="57">
        <v>617.29312296842238</v>
      </c>
      <c r="W27" s="57"/>
      <c r="X27" s="57">
        <v>0.59391963858592323</v>
      </c>
      <c r="Y27" s="57"/>
      <c r="Z27" s="63">
        <f t="shared" si="5"/>
        <v>617.88704260700831</v>
      </c>
      <c r="AA27" s="57"/>
      <c r="AB27" s="57"/>
      <c r="AC27" s="57"/>
      <c r="AD27" s="57"/>
      <c r="AE27" s="57"/>
      <c r="AF27" s="57"/>
      <c r="AG27" s="63">
        <f t="shared" si="6"/>
        <v>0</v>
      </c>
      <c r="AH27" s="62">
        <f t="shared" si="0"/>
        <v>618.33396177044665</v>
      </c>
    </row>
    <row r="28" spans="1:34" x14ac:dyDescent="0.25">
      <c r="A28" s="133"/>
      <c r="B28" s="169"/>
      <c r="C28" s="33" t="s">
        <v>27</v>
      </c>
      <c r="D28" s="57"/>
      <c r="E28" s="57"/>
      <c r="F28" s="57"/>
      <c r="G28" s="62">
        <f t="shared" si="1"/>
        <v>0</v>
      </c>
      <c r="H28" s="57"/>
      <c r="I28" s="63">
        <f t="shared" si="2"/>
        <v>0</v>
      </c>
      <c r="J28" s="57"/>
      <c r="K28" s="57"/>
      <c r="L28" s="57"/>
      <c r="M28" s="57"/>
      <c r="N28" s="57"/>
      <c r="O28" s="57">
        <v>1.2667052092639429E-2</v>
      </c>
      <c r="P28" s="63">
        <f t="shared" si="3"/>
        <v>1.2667052092639429E-2</v>
      </c>
      <c r="Q28" s="57"/>
      <c r="R28" s="57"/>
      <c r="S28" s="57">
        <v>0.13950271387706292</v>
      </c>
      <c r="T28" s="63">
        <f t="shared" si="4"/>
        <v>0.13950271387706292</v>
      </c>
      <c r="U28" s="57"/>
      <c r="V28" s="57"/>
      <c r="W28" s="57">
        <v>40.962909452921018</v>
      </c>
      <c r="X28" s="57">
        <v>3.9071909356619854E-2</v>
      </c>
      <c r="Y28" s="57"/>
      <c r="Z28" s="63">
        <f t="shared" si="5"/>
        <v>41.00198136227764</v>
      </c>
      <c r="AA28" s="57"/>
      <c r="AB28" s="57"/>
      <c r="AC28" s="57"/>
      <c r="AD28" s="57"/>
      <c r="AE28" s="57"/>
      <c r="AF28" s="57"/>
      <c r="AG28" s="63">
        <f t="shared" si="6"/>
        <v>0</v>
      </c>
      <c r="AH28" s="62">
        <f t="shared" si="0"/>
        <v>41.154151128247342</v>
      </c>
    </row>
    <row r="29" spans="1:34" x14ac:dyDescent="0.25">
      <c r="A29" s="133"/>
      <c r="B29" s="169"/>
      <c r="C29" s="33" t="s">
        <v>28</v>
      </c>
      <c r="D29" s="57">
        <v>1.9559866789933096</v>
      </c>
      <c r="E29" s="57"/>
      <c r="F29" s="57">
        <v>2.1331667307762672</v>
      </c>
      <c r="G29" s="62">
        <f t="shared" si="1"/>
        <v>4.089153409769577</v>
      </c>
      <c r="H29" s="57">
        <v>8.8381402765228781E-2</v>
      </c>
      <c r="I29" s="63">
        <f t="shared" si="2"/>
        <v>4.1775348125348062</v>
      </c>
      <c r="J29" s="57"/>
      <c r="K29" s="57"/>
      <c r="L29" s="57"/>
      <c r="M29" s="57"/>
      <c r="N29" s="57">
        <v>3.9643990599717557E-2</v>
      </c>
      <c r="O29" s="57">
        <v>17.157640968816246</v>
      </c>
      <c r="P29" s="63">
        <f t="shared" si="3"/>
        <v>17.197284959415963</v>
      </c>
      <c r="Q29" s="57">
        <v>0.19157841508135509</v>
      </c>
      <c r="R29" s="57"/>
      <c r="S29" s="57">
        <v>5.1174115781136829</v>
      </c>
      <c r="T29" s="63">
        <f t="shared" si="4"/>
        <v>5.3089899931950377</v>
      </c>
      <c r="U29" s="57">
        <v>139.06342041300985</v>
      </c>
      <c r="V29" s="57">
        <v>2.4100783569297612</v>
      </c>
      <c r="W29" s="57"/>
      <c r="X29" s="57">
        <v>39.733788723554042</v>
      </c>
      <c r="Y29" s="57"/>
      <c r="Z29" s="63">
        <f t="shared" si="5"/>
        <v>181.20728749349365</v>
      </c>
      <c r="AA29" s="57"/>
      <c r="AB29" s="57"/>
      <c r="AC29" s="57">
        <v>0.12683848237354173</v>
      </c>
      <c r="AD29" s="57"/>
      <c r="AE29" s="57"/>
      <c r="AF29" s="57"/>
      <c r="AG29" s="63">
        <f t="shared" si="6"/>
        <v>0.12683848237354173</v>
      </c>
      <c r="AH29" s="62">
        <f t="shared" si="0"/>
        <v>208.01793574101299</v>
      </c>
    </row>
    <row r="30" spans="1:34" x14ac:dyDescent="0.25">
      <c r="A30" s="133"/>
      <c r="B30" s="169"/>
      <c r="C30" s="33" t="s">
        <v>29</v>
      </c>
      <c r="D30" s="57"/>
      <c r="E30" s="57"/>
      <c r="F30" s="57"/>
      <c r="G30" s="62">
        <f t="shared" si="1"/>
        <v>0</v>
      </c>
      <c r="H30" s="57"/>
      <c r="I30" s="63">
        <f t="shared" si="2"/>
        <v>0</v>
      </c>
      <c r="J30" s="57"/>
      <c r="K30" s="57"/>
      <c r="L30" s="57"/>
      <c r="M30" s="57"/>
      <c r="N30" s="57"/>
      <c r="O30" s="57"/>
      <c r="P30" s="63">
        <f t="shared" si="3"/>
        <v>0</v>
      </c>
      <c r="Q30" s="57"/>
      <c r="R30" s="57"/>
      <c r="S30" s="57"/>
      <c r="T30" s="63">
        <f t="shared" si="4"/>
        <v>0</v>
      </c>
      <c r="U30" s="57"/>
      <c r="V30" s="57"/>
      <c r="W30" s="57"/>
      <c r="X30" s="57"/>
      <c r="Y30" s="57">
        <v>15.406686541790616</v>
      </c>
      <c r="Z30" s="63">
        <f t="shared" si="5"/>
        <v>15.406686541790616</v>
      </c>
      <c r="AA30" s="57"/>
      <c r="AB30" s="57"/>
      <c r="AC30" s="57">
        <v>1.0161187921341277</v>
      </c>
      <c r="AD30" s="57"/>
      <c r="AE30" s="57"/>
      <c r="AF30" s="57"/>
      <c r="AG30" s="63">
        <f t="shared" si="6"/>
        <v>1.0161187921341277</v>
      </c>
      <c r="AH30" s="62">
        <f t="shared" si="0"/>
        <v>16.422805333924742</v>
      </c>
    </row>
    <row r="31" spans="1:34" x14ac:dyDescent="0.25">
      <c r="A31" s="133"/>
      <c r="B31" s="170"/>
      <c r="C31" s="34" t="s">
        <v>10</v>
      </c>
      <c r="D31" s="92">
        <f>SUM(D26:D30)</f>
        <v>2.0356062255370508</v>
      </c>
      <c r="E31" s="92">
        <f t="shared" ref="E31:AH31" si="12">SUM(E26:E30)</f>
        <v>0</v>
      </c>
      <c r="F31" s="92">
        <f t="shared" si="12"/>
        <v>2.1331667307762672</v>
      </c>
      <c r="G31" s="92">
        <f t="shared" si="12"/>
        <v>4.168772956313318</v>
      </c>
      <c r="H31" s="92">
        <f t="shared" si="12"/>
        <v>8.8381402765228781E-2</v>
      </c>
      <c r="I31" s="92">
        <f t="shared" si="12"/>
        <v>4.2571543590785472</v>
      </c>
      <c r="J31" s="92">
        <f t="shared" si="12"/>
        <v>0.12835740342357721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0.14087997115559941</v>
      </c>
      <c r="O31" s="92">
        <f t="shared" si="12"/>
        <v>24.752572080760377</v>
      </c>
      <c r="P31" s="92">
        <f t="shared" si="12"/>
        <v>25.021809455339554</v>
      </c>
      <c r="Q31" s="92">
        <f t="shared" si="12"/>
        <v>1.5297664920254268</v>
      </c>
      <c r="R31" s="92">
        <f t="shared" si="12"/>
        <v>0</v>
      </c>
      <c r="S31" s="92">
        <f t="shared" si="12"/>
        <v>5.2998389513713278</v>
      </c>
      <c r="T31" s="92">
        <f t="shared" si="12"/>
        <v>6.8296054433967539</v>
      </c>
      <c r="U31" s="92">
        <f t="shared" si="12"/>
        <v>1279.0536229038539</v>
      </c>
      <c r="V31" s="92">
        <f t="shared" si="12"/>
        <v>619.7032013253521</v>
      </c>
      <c r="W31" s="92">
        <f t="shared" si="12"/>
        <v>40.962909452921018</v>
      </c>
      <c r="X31" s="92">
        <f t="shared" si="12"/>
        <v>44.295101767742722</v>
      </c>
      <c r="Y31" s="92">
        <f t="shared" si="12"/>
        <v>15.406686541790616</v>
      </c>
      <c r="Z31" s="92">
        <f t="shared" si="12"/>
        <v>1999.42152199166</v>
      </c>
      <c r="AA31" s="92">
        <f t="shared" si="12"/>
        <v>0</v>
      </c>
      <c r="AB31" s="92">
        <f t="shared" si="12"/>
        <v>0</v>
      </c>
      <c r="AC31" s="92">
        <f t="shared" si="12"/>
        <v>3.7388309767690417</v>
      </c>
      <c r="AD31" s="92">
        <f t="shared" si="12"/>
        <v>0</v>
      </c>
      <c r="AE31" s="92">
        <f t="shared" si="12"/>
        <v>0</v>
      </c>
      <c r="AF31" s="92">
        <f t="shared" si="12"/>
        <v>0</v>
      </c>
      <c r="AG31" s="92">
        <f t="shared" si="12"/>
        <v>3.7388309767690417</v>
      </c>
      <c r="AH31" s="92">
        <f t="shared" si="12"/>
        <v>2039.2689222262443</v>
      </c>
    </row>
    <row r="32" spans="1:34" x14ac:dyDescent="0.25">
      <c r="A32" s="133"/>
      <c r="B32" s="12" t="s">
        <v>30</v>
      </c>
      <c r="C32" s="35" t="s">
        <v>31</v>
      </c>
      <c r="D32" s="57"/>
      <c r="E32" s="57"/>
      <c r="F32" s="57"/>
      <c r="G32" s="62">
        <f t="shared" si="1"/>
        <v>0</v>
      </c>
      <c r="H32" s="57"/>
      <c r="I32" s="63">
        <f t="shared" si="2"/>
        <v>0</v>
      </c>
      <c r="J32" s="57"/>
      <c r="K32" s="57"/>
      <c r="L32" s="57"/>
      <c r="M32" s="57"/>
      <c r="N32" s="57"/>
      <c r="O32" s="57"/>
      <c r="P32" s="63">
        <f t="shared" si="3"/>
        <v>0</v>
      </c>
      <c r="Q32" s="57"/>
      <c r="R32" s="57"/>
      <c r="S32" s="57"/>
      <c r="T32" s="63">
        <f t="shared" si="4"/>
        <v>0</v>
      </c>
      <c r="U32" s="57"/>
      <c r="V32" s="57"/>
      <c r="W32" s="57"/>
      <c r="X32" s="57">
        <v>9.3359607711464246E-2</v>
      </c>
      <c r="Y32" s="57"/>
      <c r="Z32" s="63">
        <f t="shared" si="5"/>
        <v>9.3359607711464246E-2</v>
      </c>
      <c r="AA32" s="57">
        <v>8.4759166927637478E-2</v>
      </c>
      <c r="AB32" s="57"/>
      <c r="AC32" s="57"/>
      <c r="AD32" s="57"/>
      <c r="AE32" s="57"/>
      <c r="AF32" s="57"/>
      <c r="AG32" s="63">
        <f t="shared" si="6"/>
        <v>0</v>
      </c>
      <c r="AH32" s="62">
        <f t="shared" si="0"/>
        <v>0.17811877463910172</v>
      </c>
    </row>
    <row r="33" spans="1:34" x14ac:dyDescent="0.25">
      <c r="A33" s="133"/>
      <c r="B33" s="51" t="s">
        <v>84</v>
      </c>
      <c r="C33" s="36" t="s">
        <v>32</v>
      </c>
      <c r="D33" s="57"/>
      <c r="E33" s="57"/>
      <c r="F33" s="57"/>
      <c r="G33" s="62">
        <f t="shared" si="1"/>
        <v>0</v>
      </c>
      <c r="H33" s="57"/>
      <c r="I33" s="63">
        <f t="shared" si="2"/>
        <v>0</v>
      </c>
      <c r="J33" s="57"/>
      <c r="K33" s="57"/>
      <c r="L33" s="57"/>
      <c r="M33" s="57"/>
      <c r="N33" s="57"/>
      <c r="O33" s="57"/>
      <c r="P33" s="63">
        <f t="shared" si="3"/>
        <v>0</v>
      </c>
      <c r="Q33" s="57"/>
      <c r="R33" s="57"/>
      <c r="S33" s="57"/>
      <c r="T33" s="63">
        <f t="shared" si="4"/>
        <v>0</v>
      </c>
      <c r="U33" s="57"/>
      <c r="V33" s="57"/>
      <c r="W33" s="57"/>
      <c r="X33" s="57"/>
      <c r="Y33" s="57"/>
      <c r="Z33" s="63">
        <f t="shared" si="5"/>
        <v>0</v>
      </c>
      <c r="AA33" s="57"/>
      <c r="AB33" s="57"/>
      <c r="AC33" s="57"/>
      <c r="AD33" s="57"/>
      <c r="AE33" s="57"/>
      <c r="AF33" s="57"/>
      <c r="AG33" s="63">
        <f t="shared" si="6"/>
        <v>0</v>
      </c>
      <c r="AH33" s="62">
        <f t="shared" si="0"/>
        <v>0</v>
      </c>
    </row>
    <row r="34" spans="1:34" ht="15" customHeight="1" x14ac:dyDescent="0.25">
      <c r="A34" s="133"/>
      <c r="B34" s="171" t="s">
        <v>85</v>
      </c>
      <c r="C34" s="37" t="s">
        <v>33</v>
      </c>
      <c r="D34" s="57">
        <v>0.1995720719044401</v>
      </c>
      <c r="E34" s="57"/>
      <c r="F34" s="57"/>
      <c r="G34" s="62">
        <f t="shared" si="1"/>
        <v>0.1995720719044401</v>
      </c>
      <c r="H34" s="57">
        <v>0.51509977587837019</v>
      </c>
      <c r="I34" s="63">
        <f t="shared" si="2"/>
        <v>0.71467184778281023</v>
      </c>
      <c r="J34" s="57"/>
      <c r="K34" s="57"/>
      <c r="L34" s="57"/>
      <c r="M34" s="57"/>
      <c r="N34" s="57"/>
      <c r="O34" s="57">
        <v>0.90016313040353158</v>
      </c>
      <c r="P34" s="63">
        <f t="shared" si="3"/>
        <v>0.90016313040353158</v>
      </c>
      <c r="Q34" s="57">
        <v>3.4344930855621222E-2</v>
      </c>
      <c r="R34" s="57"/>
      <c r="S34" s="57"/>
      <c r="T34" s="63">
        <f t="shared" si="4"/>
        <v>3.4344930855621222E-2</v>
      </c>
      <c r="U34" s="57"/>
      <c r="V34" s="57"/>
      <c r="W34" s="57"/>
      <c r="X34" s="57"/>
      <c r="Y34" s="57">
        <v>0.15973567543577016</v>
      </c>
      <c r="Z34" s="63">
        <f t="shared" si="5"/>
        <v>0.15973567543577016</v>
      </c>
      <c r="AA34" s="57"/>
      <c r="AB34" s="57"/>
      <c r="AC34" s="57">
        <v>56.653819708832501</v>
      </c>
      <c r="AD34" s="57"/>
      <c r="AE34" s="57"/>
      <c r="AF34" s="57"/>
      <c r="AG34" s="63">
        <f t="shared" si="6"/>
        <v>56.653819708832501</v>
      </c>
      <c r="AH34" s="62">
        <f t="shared" si="0"/>
        <v>58.462735293310239</v>
      </c>
    </row>
    <row r="35" spans="1:34" x14ac:dyDescent="0.25">
      <c r="A35" s="133"/>
      <c r="B35" s="172"/>
      <c r="C35" s="37" t="s">
        <v>34</v>
      </c>
      <c r="D35" s="57">
        <v>6.4944516364564192E-2</v>
      </c>
      <c r="E35" s="57"/>
      <c r="F35" s="57"/>
      <c r="G35" s="62">
        <f t="shared" si="1"/>
        <v>6.4944516364564192E-2</v>
      </c>
      <c r="H35" s="57"/>
      <c r="I35" s="63">
        <f t="shared" si="2"/>
        <v>6.4944516364564192E-2</v>
      </c>
      <c r="J35" s="57"/>
      <c r="K35" s="57"/>
      <c r="L35" s="57"/>
      <c r="M35" s="57"/>
      <c r="N35" s="57">
        <v>2.705480750670481</v>
      </c>
      <c r="O35" s="57"/>
      <c r="P35" s="63">
        <f t="shared" si="3"/>
        <v>2.705480750670481</v>
      </c>
      <c r="Q35" s="57"/>
      <c r="R35" s="57"/>
      <c r="S35" s="57"/>
      <c r="T35" s="63">
        <f t="shared" si="4"/>
        <v>0</v>
      </c>
      <c r="U35" s="57"/>
      <c r="V35" s="57"/>
      <c r="W35" s="57"/>
      <c r="X35" s="57"/>
      <c r="Y35" s="57"/>
      <c r="Z35" s="63">
        <f t="shared" si="5"/>
        <v>0</v>
      </c>
      <c r="AA35" s="57"/>
      <c r="AB35" s="57"/>
      <c r="AC35" s="57"/>
      <c r="AD35" s="57">
        <v>21.80404798432135</v>
      </c>
      <c r="AE35" s="57"/>
      <c r="AF35" s="57"/>
      <c r="AG35" s="63">
        <f t="shared" si="6"/>
        <v>21.80404798432135</v>
      </c>
      <c r="AH35" s="62">
        <f t="shared" si="0"/>
        <v>24.574473251356398</v>
      </c>
    </row>
    <row r="36" spans="1:34" x14ac:dyDescent="0.25">
      <c r="A36" s="133"/>
      <c r="B36" s="172"/>
      <c r="C36" s="37" t="s">
        <v>35</v>
      </c>
      <c r="D36" s="57"/>
      <c r="E36" s="57"/>
      <c r="F36" s="57"/>
      <c r="G36" s="62">
        <f t="shared" si="1"/>
        <v>0</v>
      </c>
      <c r="H36" s="57"/>
      <c r="I36" s="63">
        <f t="shared" si="2"/>
        <v>0</v>
      </c>
      <c r="J36" s="57"/>
      <c r="K36" s="57"/>
      <c r="L36" s="57"/>
      <c r="M36" s="57"/>
      <c r="N36" s="57">
        <v>0.13032122757377387</v>
      </c>
      <c r="O36" s="57">
        <v>0.21649699735035771</v>
      </c>
      <c r="P36" s="63">
        <f t="shared" si="3"/>
        <v>0.34681822492413161</v>
      </c>
      <c r="Q36" s="57"/>
      <c r="R36" s="57"/>
      <c r="S36" s="57"/>
      <c r="T36" s="63">
        <f t="shared" si="4"/>
        <v>0</v>
      </c>
      <c r="U36" s="57"/>
      <c r="V36" s="57"/>
      <c r="W36" s="57"/>
      <c r="X36" s="57">
        <v>6.4802853673190067E-2</v>
      </c>
      <c r="Y36" s="57"/>
      <c r="Z36" s="63">
        <f t="shared" si="5"/>
        <v>6.4802853673190067E-2</v>
      </c>
      <c r="AA36" s="57"/>
      <c r="AB36" s="57"/>
      <c r="AC36" s="57">
        <v>0.11443944189983435</v>
      </c>
      <c r="AD36" s="57"/>
      <c r="AE36" s="57">
        <v>68.280144641952091</v>
      </c>
      <c r="AF36" s="57"/>
      <c r="AG36" s="63">
        <f t="shared" si="6"/>
        <v>68.394584083851925</v>
      </c>
      <c r="AH36" s="62">
        <f t="shared" si="0"/>
        <v>68.806205162449245</v>
      </c>
    </row>
    <row r="37" spans="1:34" x14ac:dyDescent="0.25">
      <c r="A37" s="133"/>
      <c r="B37" s="172"/>
      <c r="C37" s="37" t="s">
        <v>36</v>
      </c>
      <c r="D37" s="57"/>
      <c r="E37" s="57"/>
      <c r="F37" s="57"/>
      <c r="G37" s="62">
        <f t="shared" si="1"/>
        <v>0</v>
      </c>
      <c r="H37" s="57"/>
      <c r="I37" s="63">
        <f t="shared" si="2"/>
        <v>0</v>
      </c>
      <c r="J37" s="57"/>
      <c r="K37" s="57"/>
      <c r="L37" s="57"/>
      <c r="M37" s="57"/>
      <c r="N37" s="57"/>
      <c r="O37" s="57">
        <v>6.1760791250040272</v>
      </c>
      <c r="P37" s="63">
        <f t="shared" si="3"/>
        <v>6.1760791250040272</v>
      </c>
      <c r="Q37" s="57"/>
      <c r="R37" s="57"/>
      <c r="S37" s="57"/>
      <c r="T37" s="63">
        <f t="shared" si="4"/>
        <v>0</v>
      </c>
      <c r="U37" s="57"/>
      <c r="V37" s="57"/>
      <c r="W37" s="57"/>
      <c r="X37" s="57"/>
      <c r="Y37" s="57"/>
      <c r="Z37" s="63">
        <f t="shared" si="5"/>
        <v>0</v>
      </c>
      <c r="AA37" s="57"/>
      <c r="AB37" s="57"/>
      <c r="AC37" s="57">
        <v>0.62479700611605071</v>
      </c>
      <c r="AD37" s="57"/>
      <c r="AE37" s="57"/>
      <c r="AF37" s="57">
        <v>23.212622450903222</v>
      </c>
      <c r="AG37" s="63">
        <f t="shared" si="6"/>
        <v>23.837419457019273</v>
      </c>
      <c r="AH37" s="62">
        <f t="shared" si="0"/>
        <v>30.013498582023299</v>
      </c>
    </row>
    <row r="38" spans="1:34" x14ac:dyDescent="0.25">
      <c r="A38" s="133"/>
      <c r="B38" s="173"/>
      <c r="C38" s="38" t="s">
        <v>10</v>
      </c>
      <c r="D38" s="93">
        <f>SUM(D34:D37)</f>
        <v>0.26451658826900426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0.26451658826900426</v>
      </c>
      <c r="H38" s="93">
        <f t="shared" si="13"/>
        <v>0.51509977587837019</v>
      </c>
      <c r="I38" s="93">
        <f t="shared" si="13"/>
        <v>0.77961636414737445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</v>
      </c>
      <c r="N38" s="93">
        <f t="shared" si="13"/>
        <v>2.835801978244255</v>
      </c>
      <c r="O38" s="93">
        <f t="shared" si="13"/>
        <v>7.2927392527579169</v>
      </c>
      <c r="P38" s="93">
        <f t="shared" si="13"/>
        <v>10.128541231002171</v>
      </c>
      <c r="Q38" s="93">
        <f>SUM(Q34:Q37)</f>
        <v>3.4344930855621222E-2</v>
      </c>
      <c r="R38" s="93">
        <f t="shared" ref="R38:AH38" si="14">SUM(R34:R37)</f>
        <v>0</v>
      </c>
      <c r="S38" s="93">
        <f t="shared" si="14"/>
        <v>0</v>
      </c>
      <c r="T38" s="93">
        <f t="shared" si="14"/>
        <v>3.4344930855621222E-2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6.4802853673190067E-2</v>
      </c>
      <c r="Y38" s="93">
        <f t="shared" si="14"/>
        <v>0.15973567543577016</v>
      </c>
      <c r="Z38" s="93">
        <f t="shared" si="14"/>
        <v>0.22453852910896022</v>
      </c>
      <c r="AA38" s="93">
        <f t="shared" si="14"/>
        <v>0</v>
      </c>
      <c r="AB38" s="93">
        <f t="shared" si="14"/>
        <v>0</v>
      </c>
      <c r="AC38" s="93">
        <f t="shared" si="14"/>
        <v>57.393056156848381</v>
      </c>
      <c r="AD38" s="93">
        <f t="shared" si="14"/>
        <v>21.80404798432135</v>
      </c>
      <c r="AE38" s="93">
        <f t="shared" si="14"/>
        <v>68.280144641952091</v>
      </c>
      <c r="AF38" s="93">
        <f t="shared" si="14"/>
        <v>23.212622450903222</v>
      </c>
      <c r="AG38" s="93">
        <f t="shared" si="14"/>
        <v>170.68987123402505</v>
      </c>
      <c r="AH38" s="98">
        <f t="shared" si="14"/>
        <v>181.85691228913916</v>
      </c>
    </row>
    <row r="39" spans="1:34" x14ac:dyDescent="0.25">
      <c r="A39" s="133"/>
      <c r="B39" s="148" t="s">
        <v>37</v>
      </c>
      <c r="C39" s="149"/>
      <c r="D39" s="61">
        <v>445.12503777884609</v>
      </c>
      <c r="E39" s="61"/>
      <c r="F39" s="61">
        <v>168.35013153184289</v>
      </c>
      <c r="G39" s="62">
        <f t="shared" si="1"/>
        <v>613.47516931068901</v>
      </c>
      <c r="H39" s="61">
        <v>88.525740529692257</v>
      </c>
      <c r="I39" s="63">
        <f t="shared" si="2"/>
        <v>702.00090984038127</v>
      </c>
      <c r="J39" s="61">
        <v>17.691242403911197</v>
      </c>
      <c r="K39" s="61"/>
      <c r="L39" s="61"/>
      <c r="M39" s="61"/>
      <c r="N39" s="61">
        <v>10.437815302341193</v>
      </c>
      <c r="O39" s="61">
        <v>341.57938246143726</v>
      </c>
      <c r="P39" s="63">
        <f t="shared" si="3"/>
        <v>369.70844016768967</v>
      </c>
      <c r="Q39" s="61">
        <v>74.302537006528539</v>
      </c>
      <c r="R39" s="61">
        <v>34.664133765427856</v>
      </c>
      <c r="S39" s="61">
        <v>291.00866351295451</v>
      </c>
      <c r="T39" s="62">
        <f t="shared" ref="T39" si="15">T14+T21+T25+T31+T32+T33+T38</f>
        <v>399.97533428491101</v>
      </c>
      <c r="U39" s="61">
        <v>1298.6842127520224</v>
      </c>
      <c r="V39" s="61">
        <v>620.44118373283277</v>
      </c>
      <c r="W39" s="61">
        <v>45.751827213611882</v>
      </c>
      <c r="X39" s="61">
        <v>63.694127109768239</v>
      </c>
      <c r="Y39" s="61">
        <v>15.566422217226387</v>
      </c>
      <c r="Z39" s="63">
        <f t="shared" si="5"/>
        <v>2044.1377730254617</v>
      </c>
      <c r="AA39" s="61">
        <v>8.4759166927637478E-2</v>
      </c>
      <c r="AB39" s="61"/>
      <c r="AC39" s="61">
        <v>72.543918118275172</v>
      </c>
      <c r="AD39" s="61">
        <v>21.80404798432135</v>
      </c>
      <c r="AE39" s="61">
        <v>68.280144641952091</v>
      </c>
      <c r="AF39" s="61">
        <v>23.464673448841612</v>
      </c>
      <c r="AG39" s="63">
        <f t="shared" si="6"/>
        <v>186.09278419339023</v>
      </c>
      <c r="AH39" s="62">
        <f t="shared" si="0"/>
        <v>3702.0000006787614</v>
      </c>
    </row>
    <row r="40" spans="1:34" x14ac:dyDescent="0.25">
      <c r="A40" s="42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x14ac:dyDescent="0.25">
      <c r="A41" s="41" t="s">
        <v>39</v>
      </c>
    </row>
  </sheetData>
  <mergeCells count="20">
    <mergeCell ref="A3:T3"/>
    <mergeCell ref="U3:AH3"/>
    <mergeCell ref="A4:C8"/>
    <mergeCell ref="D4:T5"/>
    <mergeCell ref="D6:T6"/>
    <mergeCell ref="U4:AH5"/>
    <mergeCell ref="U6:AH6"/>
    <mergeCell ref="AH7:AH8"/>
    <mergeCell ref="D7:I7"/>
    <mergeCell ref="J7:P7"/>
    <mergeCell ref="Q7:T7"/>
    <mergeCell ref="U7:Z7"/>
    <mergeCell ref="AC7:AG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firstPageNumber="20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AL49"/>
  <sheetViews>
    <sheetView showZeros="0" view="pageLayout" topLeftCell="J10" zoomScale="70" zoomScaleNormal="100" zoomScaleSheetLayoutView="85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2.7109375" style="1" customWidth="1"/>
    <col min="3" max="3" width="28.42578125" style="1" customWidth="1"/>
    <col min="4" max="4" width="9.140625" style="1" customWidth="1"/>
    <col min="5" max="5" width="6.85546875" style="1" customWidth="1"/>
    <col min="6" max="6" width="7" style="1" customWidth="1"/>
    <col min="7" max="8" width="7.140625" style="1" customWidth="1"/>
    <col min="9" max="9" width="8.7109375" style="1" customWidth="1"/>
    <col min="10" max="10" width="7" style="1" customWidth="1"/>
    <col min="11" max="11" width="7.28515625" style="1" bestFit="1" customWidth="1"/>
    <col min="12" max="12" width="6.85546875" style="1" customWidth="1"/>
    <col min="13" max="13" width="7.28515625" style="1" bestFit="1" customWidth="1"/>
    <col min="14" max="15" width="7" style="1" customWidth="1"/>
    <col min="16" max="16" width="9" style="1" customWidth="1"/>
    <col min="17" max="17" width="7.28515625" style="1" customWidth="1"/>
    <col min="18" max="18" width="7.140625" style="1" customWidth="1"/>
    <col min="19" max="19" width="7" style="1" customWidth="1"/>
    <col min="20" max="20" width="9.140625" style="1" customWidth="1"/>
    <col min="21" max="21" width="8.5703125" style="1" customWidth="1"/>
    <col min="22" max="22" width="8.28515625" style="1" customWidth="1"/>
    <col min="23" max="23" width="8.42578125" style="1" customWidth="1"/>
    <col min="24" max="24" width="8.28515625" style="1" customWidth="1"/>
    <col min="25" max="25" width="8.42578125" style="1" customWidth="1"/>
    <col min="26" max="26" width="9.85546875" style="1" customWidth="1"/>
    <col min="27" max="27" width="10.5703125" style="1" customWidth="1"/>
    <col min="28" max="28" width="10.28515625" style="1" customWidth="1"/>
    <col min="29" max="29" width="8.140625" style="1" customWidth="1"/>
    <col min="30" max="31" width="8.42578125" style="1" bestFit="1" customWidth="1"/>
    <col min="32" max="32" width="8.42578125" style="1" customWidth="1"/>
    <col min="33" max="33" width="9.42578125" style="1" customWidth="1"/>
    <col min="34" max="34" width="12" style="1" customWidth="1"/>
    <col min="35" max="16384" width="9.140625" style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</row>
    <row r="2" spans="1:38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8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8" ht="15" customHeight="1" x14ac:dyDescent="0.25">
      <c r="A4" s="153" t="s">
        <v>0</v>
      </c>
      <c r="B4" s="153"/>
      <c r="C4" s="153"/>
      <c r="D4" s="116" t="s">
        <v>45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45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8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8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8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</row>
    <row r="8" spans="1:38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20">
        <v>4.0999999999999996</v>
      </c>
      <c r="V8" s="20">
        <v>4.2</v>
      </c>
      <c r="W8" s="20">
        <v>4.3</v>
      </c>
      <c r="X8" s="20">
        <v>4.4000000000000004</v>
      </c>
      <c r="Y8" s="20">
        <v>4.5</v>
      </c>
      <c r="Z8" s="21" t="s">
        <v>10</v>
      </c>
      <c r="AA8" s="22">
        <v>5.0999999999999996</v>
      </c>
      <c r="AB8" s="23">
        <v>6.1</v>
      </c>
      <c r="AC8" s="24">
        <v>7.1</v>
      </c>
      <c r="AD8" s="24">
        <v>7.2</v>
      </c>
      <c r="AE8" s="24">
        <v>7.3</v>
      </c>
      <c r="AF8" s="24">
        <v>7.4</v>
      </c>
      <c r="AG8" s="25" t="s">
        <v>10</v>
      </c>
      <c r="AH8" s="105"/>
    </row>
    <row r="9" spans="1:38" ht="16.5" customHeight="1" x14ac:dyDescent="0.25">
      <c r="A9" s="133" t="s">
        <v>2</v>
      </c>
      <c r="B9" s="159" t="s">
        <v>3</v>
      </c>
      <c r="C9" s="26" t="s">
        <v>11</v>
      </c>
      <c r="D9" s="57">
        <v>104790.52929127371</v>
      </c>
      <c r="E9" s="57"/>
      <c r="F9" s="57">
        <v>1.5874321331707049</v>
      </c>
      <c r="G9" s="58">
        <f>SUM(D9:F9)</f>
        <v>104792.11672340687</v>
      </c>
      <c r="H9" s="57">
        <v>698.10173345782266</v>
      </c>
      <c r="I9" s="59">
        <f>SUM(G9:H9)</f>
        <v>105490.21845686469</v>
      </c>
      <c r="J9" s="57"/>
      <c r="K9" s="57"/>
      <c r="L9" s="57"/>
      <c r="M9" s="57">
        <v>0.30473533560598687</v>
      </c>
      <c r="N9" s="57"/>
      <c r="O9" s="57">
        <v>1.5612379790622259</v>
      </c>
      <c r="P9" s="59">
        <f>SUM(J9:O9)</f>
        <v>1.8659733146682127</v>
      </c>
      <c r="Q9" s="57">
        <v>1.5265466324355463</v>
      </c>
      <c r="R9" s="57">
        <v>12.041187060586825</v>
      </c>
      <c r="S9" s="57">
        <v>73.651319145198016</v>
      </c>
      <c r="T9" s="59">
        <f>SUM(Q9:S9)</f>
        <v>87.219052838220392</v>
      </c>
      <c r="U9" s="57"/>
      <c r="V9" s="57"/>
      <c r="W9" s="57"/>
      <c r="X9" s="57"/>
      <c r="Y9" s="57"/>
      <c r="Z9" s="59">
        <f>SUM(U9:Y9)</f>
        <v>0</v>
      </c>
      <c r="AA9" s="57"/>
      <c r="AB9" s="57"/>
      <c r="AC9" s="57">
        <v>7.7581058046541065</v>
      </c>
      <c r="AD9" s="57">
        <v>3.1700662162025641</v>
      </c>
      <c r="AE9" s="57">
        <v>22.323769925348682</v>
      </c>
      <c r="AF9" s="57">
        <v>0.93583628891687987</v>
      </c>
      <c r="AG9" s="59">
        <f>SUM(AC9:AF9)</f>
        <v>34.187778235122231</v>
      </c>
      <c r="AH9" s="58">
        <f t="shared" ref="AH9:AH39" si="0">AG9+AB9+AA9+Z9+T9+P9+I9</f>
        <v>105613.4912612527</v>
      </c>
      <c r="AI9" s="2"/>
      <c r="AJ9" s="2"/>
      <c r="AK9" s="2"/>
      <c r="AL9" s="2"/>
    </row>
    <row r="10" spans="1:38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2"/>
      <c r="AJ10" s="2"/>
      <c r="AK10" s="2"/>
      <c r="AL10" s="2"/>
    </row>
    <row r="11" spans="1:38" x14ac:dyDescent="0.25">
      <c r="A11" s="133"/>
      <c r="B11" s="160"/>
      <c r="C11" s="26" t="s">
        <v>13</v>
      </c>
      <c r="D11" s="57"/>
      <c r="E11" s="57"/>
      <c r="F11" s="57">
        <v>544.75881804975529</v>
      </c>
      <c r="G11" s="58">
        <f t="shared" si="1"/>
        <v>544.75881804975529</v>
      </c>
      <c r="H11" s="57"/>
      <c r="I11" s="59">
        <v>7421.5986573514901</v>
      </c>
      <c r="J11" s="57"/>
      <c r="K11" s="57"/>
      <c r="L11" s="57"/>
      <c r="M11" s="57"/>
      <c r="N11" s="57"/>
      <c r="O11" s="57"/>
      <c r="P11" s="59">
        <f t="shared" si="3"/>
        <v>0</v>
      </c>
      <c r="Q11" s="57"/>
      <c r="R11" s="57"/>
      <c r="S11" s="57"/>
      <c r="T11" s="59">
        <f t="shared" si="4"/>
        <v>0</v>
      </c>
      <c r="U11" s="57"/>
      <c r="V11" s="57"/>
      <c r="W11" s="57"/>
      <c r="X11" s="57"/>
      <c r="Y11" s="57"/>
      <c r="Z11" s="59">
        <f t="shared" si="5"/>
        <v>0</v>
      </c>
      <c r="AA11" s="57"/>
      <c r="AB11" s="57"/>
      <c r="AC11" s="57"/>
      <c r="AD11" s="57"/>
      <c r="AE11" s="57">
        <v>0.972493006259738</v>
      </c>
      <c r="AF11" s="57"/>
      <c r="AG11" s="59">
        <f t="shared" si="6"/>
        <v>0.972493006259738</v>
      </c>
      <c r="AH11" s="58">
        <f t="shared" si="0"/>
        <v>7422.5711503577495</v>
      </c>
      <c r="AI11" s="2"/>
      <c r="AJ11" s="2"/>
      <c r="AK11" s="2"/>
      <c r="AL11" s="2"/>
    </row>
    <row r="12" spans="1:38" ht="15" customHeight="1" x14ac:dyDescent="0.25">
      <c r="A12" s="133"/>
      <c r="B12" s="160"/>
      <c r="C12" s="27" t="s">
        <v>75</v>
      </c>
      <c r="D12" s="87">
        <f>SUM(D9:D11)</f>
        <v>104790.52929127371</v>
      </c>
      <c r="E12" s="87">
        <f t="shared" ref="E12:AH12" si="7">SUM(E9:E11)</f>
        <v>0</v>
      </c>
      <c r="F12" s="87">
        <f t="shared" si="7"/>
        <v>546.34625018292604</v>
      </c>
      <c r="G12" s="87">
        <f t="shared" si="7"/>
        <v>105336.87554145663</v>
      </c>
      <c r="H12" s="87">
        <f t="shared" si="7"/>
        <v>698.10173345782266</v>
      </c>
      <c r="I12" s="87">
        <f t="shared" si="7"/>
        <v>112911.81711421619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0.30473533560598687</v>
      </c>
      <c r="N12" s="87">
        <f t="shared" si="7"/>
        <v>0</v>
      </c>
      <c r="O12" s="87">
        <f t="shared" si="7"/>
        <v>1.5612379790622259</v>
      </c>
      <c r="P12" s="87">
        <f t="shared" si="7"/>
        <v>1.8659733146682127</v>
      </c>
      <c r="Q12" s="87">
        <f t="shared" si="7"/>
        <v>1.5265466324355463</v>
      </c>
      <c r="R12" s="87">
        <f t="shared" si="7"/>
        <v>12.041187060586825</v>
      </c>
      <c r="S12" s="87">
        <f t="shared" si="7"/>
        <v>73.651319145198016</v>
      </c>
      <c r="T12" s="87">
        <f t="shared" si="7"/>
        <v>87.219052838220392</v>
      </c>
      <c r="U12" s="87">
        <f t="shared" si="7"/>
        <v>0</v>
      </c>
      <c r="V12" s="87">
        <f t="shared" si="7"/>
        <v>0</v>
      </c>
      <c r="W12" s="87">
        <f t="shared" si="7"/>
        <v>0</v>
      </c>
      <c r="X12" s="87">
        <f t="shared" si="7"/>
        <v>0</v>
      </c>
      <c r="Y12" s="87">
        <f t="shared" si="7"/>
        <v>0</v>
      </c>
      <c r="Z12" s="87">
        <f t="shared" si="7"/>
        <v>0</v>
      </c>
      <c r="AA12" s="87">
        <f t="shared" si="7"/>
        <v>0</v>
      </c>
      <c r="AB12" s="87">
        <f t="shared" si="7"/>
        <v>0</v>
      </c>
      <c r="AC12" s="87">
        <f t="shared" si="7"/>
        <v>7.7581058046541065</v>
      </c>
      <c r="AD12" s="87">
        <f t="shared" si="7"/>
        <v>3.1700662162025641</v>
      </c>
      <c r="AE12" s="87">
        <f t="shared" si="7"/>
        <v>23.296262931608421</v>
      </c>
      <c r="AF12" s="87">
        <f t="shared" si="7"/>
        <v>0.93583628891687987</v>
      </c>
      <c r="AG12" s="87">
        <f t="shared" si="7"/>
        <v>35.16027124138197</v>
      </c>
      <c r="AH12" s="87">
        <f t="shared" si="7"/>
        <v>113036.06241161044</v>
      </c>
      <c r="AI12" s="2"/>
      <c r="AJ12" s="2"/>
      <c r="AK12" s="2"/>
      <c r="AL12" s="2"/>
    </row>
    <row r="13" spans="1:38" x14ac:dyDescent="0.25">
      <c r="A13" s="133"/>
      <c r="B13" s="160"/>
      <c r="C13" s="26" t="s">
        <v>14</v>
      </c>
      <c r="D13" s="57">
        <v>758.32627434247752</v>
      </c>
      <c r="E13" s="57"/>
      <c r="F13" s="57">
        <v>0.25182154279145108</v>
      </c>
      <c r="G13" s="58">
        <f t="shared" si="1"/>
        <v>758.57809588526902</v>
      </c>
      <c r="H13" s="57">
        <v>14761.832465571291</v>
      </c>
      <c r="I13" s="59">
        <f t="shared" si="2"/>
        <v>15520.41056145656</v>
      </c>
      <c r="J13" s="57"/>
      <c r="K13" s="57"/>
      <c r="L13" s="57"/>
      <c r="M13" s="57"/>
      <c r="N13" s="57"/>
      <c r="O13" s="57">
        <v>0.12924243380433431</v>
      </c>
      <c r="P13" s="59">
        <f t="shared" si="3"/>
        <v>0.12924243380433431</v>
      </c>
      <c r="Q13" s="57">
        <v>4.5915216947295523</v>
      </c>
      <c r="R13" s="57">
        <v>3.1049445352170553</v>
      </c>
      <c r="S13" s="57">
        <v>6.6271373826847784</v>
      </c>
      <c r="T13" s="59">
        <f t="shared" si="4"/>
        <v>14.323603612631386</v>
      </c>
      <c r="U13" s="57"/>
      <c r="V13" s="57"/>
      <c r="W13" s="57"/>
      <c r="X13" s="57"/>
      <c r="Y13" s="57"/>
      <c r="Z13" s="59">
        <f t="shared" si="5"/>
        <v>0</v>
      </c>
      <c r="AA13" s="57"/>
      <c r="AB13" s="57"/>
      <c r="AC13" s="57">
        <v>0.92364572307604487</v>
      </c>
      <c r="AD13" s="57">
        <v>0.38154042433132551</v>
      </c>
      <c r="AE13" s="57">
        <v>4.8449559005394471</v>
      </c>
      <c r="AF13" s="57">
        <v>1.3187012821204633</v>
      </c>
      <c r="AG13" s="59">
        <f t="shared" si="6"/>
        <v>7.4688433300672799</v>
      </c>
      <c r="AH13" s="58">
        <f t="shared" si="0"/>
        <v>15542.332250833062</v>
      </c>
      <c r="AI13" s="2"/>
      <c r="AJ13" s="2"/>
      <c r="AK13" s="2"/>
      <c r="AL13" s="2"/>
    </row>
    <row r="14" spans="1:38" x14ac:dyDescent="0.25">
      <c r="A14" s="133"/>
      <c r="B14" s="161"/>
      <c r="C14" s="28" t="s">
        <v>10</v>
      </c>
      <c r="D14" s="87">
        <f>D12+D13</f>
        <v>105548.85556561618</v>
      </c>
      <c r="E14" s="87">
        <f t="shared" ref="E14:AH14" si="8">E12+E13</f>
        <v>0</v>
      </c>
      <c r="F14" s="87">
        <f t="shared" si="8"/>
        <v>546.59807172571755</v>
      </c>
      <c r="G14" s="87">
        <f t="shared" si="8"/>
        <v>106095.4536373419</v>
      </c>
      <c r="H14" s="87">
        <f t="shared" si="8"/>
        <v>15459.934199029114</v>
      </c>
      <c r="I14" s="87">
        <f t="shared" si="8"/>
        <v>128432.22767567275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0.30473533560598687</v>
      </c>
      <c r="N14" s="87">
        <f t="shared" si="8"/>
        <v>0</v>
      </c>
      <c r="O14" s="87">
        <f t="shared" si="8"/>
        <v>1.6904804128665603</v>
      </c>
      <c r="P14" s="87">
        <f t="shared" si="8"/>
        <v>1.995215748472547</v>
      </c>
      <c r="Q14" s="87">
        <f t="shared" si="8"/>
        <v>6.1180683271650986</v>
      </c>
      <c r="R14" s="87">
        <f t="shared" si="8"/>
        <v>15.14613159580388</v>
      </c>
      <c r="S14" s="87">
        <f t="shared" si="8"/>
        <v>80.278456527882796</v>
      </c>
      <c r="T14" s="87">
        <f t="shared" si="8"/>
        <v>101.54265645085178</v>
      </c>
      <c r="U14" s="87">
        <f t="shared" si="8"/>
        <v>0</v>
      </c>
      <c r="V14" s="87">
        <f t="shared" si="8"/>
        <v>0</v>
      </c>
      <c r="W14" s="87">
        <f t="shared" si="8"/>
        <v>0</v>
      </c>
      <c r="X14" s="87">
        <f t="shared" si="8"/>
        <v>0</v>
      </c>
      <c r="Y14" s="87">
        <f t="shared" si="8"/>
        <v>0</v>
      </c>
      <c r="Z14" s="87">
        <f t="shared" si="8"/>
        <v>0</v>
      </c>
      <c r="AA14" s="87">
        <f t="shared" si="8"/>
        <v>0</v>
      </c>
      <c r="AB14" s="87">
        <f t="shared" si="8"/>
        <v>0</v>
      </c>
      <c r="AC14" s="87">
        <f t="shared" si="8"/>
        <v>8.6817515277301514</v>
      </c>
      <c r="AD14" s="87">
        <f t="shared" si="8"/>
        <v>3.5516066405338895</v>
      </c>
      <c r="AE14" s="87">
        <f t="shared" si="8"/>
        <v>28.141218832147867</v>
      </c>
      <c r="AF14" s="87">
        <f t="shared" si="8"/>
        <v>2.2545375710373432</v>
      </c>
      <c r="AG14" s="87">
        <f t="shared" si="8"/>
        <v>42.62911457144925</v>
      </c>
      <c r="AH14" s="87">
        <f t="shared" si="8"/>
        <v>128578.3946624435</v>
      </c>
      <c r="AI14" s="2"/>
      <c r="AJ14" s="2"/>
      <c r="AK14" s="2"/>
      <c r="AL14" s="2"/>
    </row>
    <row r="15" spans="1:38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/>
      <c r="I15" s="59">
        <f t="shared" si="2"/>
        <v>0</v>
      </c>
      <c r="J15" s="57">
        <v>15.712193748281956</v>
      </c>
      <c r="K15" s="57"/>
      <c r="L15" s="57"/>
      <c r="M15" s="57"/>
      <c r="N15" s="57"/>
      <c r="O15" s="57"/>
      <c r="P15" s="59">
        <f t="shared" si="3"/>
        <v>15.712193748281956</v>
      </c>
      <c r="Q15" s="57"/>
      <c r="R15" s="57"/>
      <c r="S15" s="57"/>
      <c r="T15" s="59">
        <f t="shared" si="4"/>
        <v>0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15.712193748281956</v>
      </c>
      <c r="AI15" s="2"/>
      <c r="AJ15" s="2"/>
      <c r="AK15" s="2"/>
      <c r="AL15" s="2"/>
    </row>
    <row r="16" spans="1:38" x14ac:dyDescent="0.25">
      <c r="A16" s="133"/>
      <c r="B16" s="174"/>
      <c r="C16" s="29" t="s">
        <v>17</v>
      </c>
      <c r="D16" s="57">
        <v>6.9573989957127783E-2</v>
      </c>
      <c r="E16" s="57"/>
      <c r="F16" s="57"/>
      <c r="G16" s="58">
        <f t="shared" si="1"/>
        <v>6.9573989957127783E-2</v>
      </c>
      <c r="H16" s="57"/>
      <c r="I16" s="59">
        <f t="shared" si="2"/>
        <v>6.9573989957127783E-2</v>
      </c>
      <c r="J16" s="57"/>
      <c r="K16" s="57">
        <v>218.17205570895746</v>
      </c>
      <c r="L16" s="57"/>
      <c r="M16" s="57"/>
      <c r="N16" s="57"/>
      <c r="O16" s="57"/>
      <c r="P16" s="59">
        <f t="shared" si="3"/>
        <v>218.17205570895746</v>
      </c>
      <c r="Q16" s="57"/>
      <c r="R16" s="57"/>
      <c r="S16" s="57">
        <v>6.2127319552301531E-2</v>
      </c>
      <c r="T16" s="59">
        <f t="shared" si="4"/>
        <v>6.2127319552301531E-2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218.30375701846688</v>
      </c>
      <c r="AI16" s="2"/>
      <c r="AJ16" s="2"/>
      <c r="AK16" s="2"/>
      <c r="AL16" s="2"/>
    </row>
    <row r="17" spans="1:38" x14ac:dyDescent="0.25">
      <c r="A17" s="133"/>
      <c r="B17" s="174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>
        <v>18590.16684909827</v>
      </c>
      <c r="M17" s="57"/>
      <c r="N17" s="57"/>
      <c r="O17" s="57"/>
      <c r="P17" s="59">
        <f t="shared" si="3"/>
        <v>18590.16684909827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>
        <v>131.59134747878565</v>
      </c>
      <c r="AE17" s="57"/>
      <c r="AF17" s="57"/>
      <c r="AG17" s="59">
        <f t="shared" si="6"/>
        <v>131.59134747878565</v>
      </c>
      <c r="AH17" s="58">
        <f t="shared" si="0"/>
        <v>18721.758196577055</v>
      </c>
      <c r="AI17" s="2"/>
      <c r="AJ17" s="2"/>
      <c r="AK17" s="2"/>
      <c r="AL17" s="2"/>
    </row>
    <row r="18" spans="1:38" x14ac:dyDescent="0.25">
      <c r="A18" s="133"/>
      <c r="B18" s="174"/>
      <c r="C18" s="29" t="s">
        <v>19</v>
      </c>
      <c r="D18" s="57">
        <v>0.71150439589056047</v>
      </c>
      <c r="E18" s="57"/>
      <c r="F18" s="57"/>
      <c r="G18" s="58">
        <f t="shared" si="1"/>
        <v>0.71150439589056047</v>
      </c>
      <c r="H18" s="57">
        <v>0.28918630962376657</v>
      </c>
      <c r="I18" s="59">
        <f t="shared" si="2"/>
        <v>1.000690705514327</v>
      </c>
      <c r="J18" s="57"/>
      <c r="K18" s="57"/>
      <c r="L18" s="57"/>
      <c r="M18" s="57">
        <v>3487.8539805216624</v>
      </c>
      <c r="N18" s="57"/>
      <c r="O18" s="57">
        <v>1.1921769800770031E-2</v>
      </c>
      <c r="P18" s="59">
        <f t="shared" si="3"/>
        <v>3487.865902291463</v>
      </c>
      <c r="Q18" s="57"/>
      <c r="R18" s="57"/>
      <c r="S18" s="57">
        <v>4.4665863892240726E-2</v>
      </c>
      <c r="T18" s="59">
        <f t="shared" si="4"/>
        <v>4.4665863892240726E-2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/>
      <c r="AD18" s="57">
        <v>20.862130376329063</v>
      </c>
      <c r="AE18" s="57">
        <v>1.8213372421523599E-2</v>
      </c>
      <c r="AF18" s="57">
        <v>4.1676680291819028E-2</v>
      </c>
      <c r="AG18" s="59">
        <f t="shared" si="6"/>
        <v>20.922020429042405</v>
      </c>
      <c r="AH18" s="58">
        <f t="shared" si="0"/>
        <v>3509.8332792899123</v>
      </c>
      <c r="AI18" s="2"/>
      <c r="AJ18" s="2"/>
      <c r="AK18" s="2"/>
      <c r="AL18" s="2"/>
    </row>
    <row r="19" spans="1:38" x14ac:dyDescent="0.25">
      <c r="A19" s="133"/>
      <c r="B19" s="174"/>
      <c r="C19" s="29" t="s">
        <v>20</v>
      </c>
      <c r="D19" s="57"/>
      <c r="E19" s="57"/>
      <c r="F19" s="57"/>
      <c r="G19" s="58">
        <f t="shared" si="1"/>
        <v>0</v>
      </c>
      <c r="H19" s="57"/>
      <c r="I19" s="59">
        <f t="shared" si="2"/>
        <v>0</v>
      </c>
      <c r="J19" s="57"/>
      <c r="K19" s="57"/>
      <c r="L19" s="57"/>
      <c r="M19" s="57"/>
      <c r="N19" s="57">
        <v>39.769813932483423</v>
      </c>
      <c r="O19" s="57"/>
      <c r="P19" s="59">
        <f t="shared" si="3"/>
        <v>39.769813932483423</v>
      </c>
      <c r="Q19" s="57"/>
      <c r="R19" s="57"/>
      <c r="S19" s="57"/>
      <c r="T19" s="59">
        <f t="shared" si="4"/>
        <v>0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/>
      <c r="AF19" s="57"/>
      <c r="AG19" s="59">
        <f t="shared" si="6"/>
        <v>0</v>
      </c>
      <c r="AH19" s="58">
        <f t="shared" si="0"/>
        <v>39.769813932483423</v>
      </c>
      <c r="AI19" s="2"/>
      <c r="AJ19" s="2"/>
      <c r="AK19" s="2"/>
      <c r="AL19" s="2"/>
    </row>
    <row r="20" spans="1:38" x14ac:dyDescent="0.25">
      <c r="A20" s="133"/>
      <c r="B20" s="174"/>
      <c r="C20" s="29" t="s">
        <v>21</v>
      </c>
      <c r="D20" s="57">
        <v>13.256088040641716</v>
      </c>
      <c r="E20" s="57"/>
      <c r="F20" s="57">
        <v>1.9397322785711899</v>
      </c>
      <c r="G20" s="58">
        <f t="shared" si="1"/>
        <v>15.195820319212906</v>
      </c>
      <c r="H20" s="57">
        <v>2.151583252357498</v>
      </c>
      <c r="I20" s="59">
        <f t="shared" si="2"/>
        <v>17.347403571570403</v>
      </c>
      <c r="J20" s="57"/>
      <c r="K20" s="57"/>
      <c r="L20" s="57"/>
      <c r="M20" s="57"/>
      <c r="N20" s="57">
        <v>0.15912750976911003</v>
      </c>
      <c r="O20" s="57">
        <v>19902.82171733792</v>
      </c>
      <c r="P20" s="59">
        <f t="shared" si="3"/>
        <v>19902.980844847691</v>
      </c>
      <c r="Q20" s="57">
        <v>3.9350524007401679</v>
      </c>
      <c r="R20" s="57">
        <v>3.9671878776794176</v>
      </c>
      <c r="S20" s="57">
        <v>8.8809836900463779</v>
      </c>
      <c r="T20" s="59">
        <f t="shared" si="4"/>
        <v>16.783223968465961</v>
      </c>
      <c r="U20" s="57"/>
      <c r="V20" s="57"/>
      <c r="W20" s="57"/>
      <c r="X20" s="57"/>
      <c r="Y20" s="57"/>
      <c r="Z20" s="59">
        <f t="shared" si="5"/>
        <v>0</v>
      </c>
      <c r="AA20" s="57"/>
      <c r="AB20" s="57"/>
      <c r="AC20" s="57">
        <v>0.40422182646729998</v>
      </c>
      <c r="AD20" s="57">
        <v>16.064141887236531</v>
      </c>
      <c r="AE20" s="57">
        <v>6.8549920578810539</v>
      </c>
      <c r="AF20" s="57">
        <v>1.1024441725874221</v>
      </c>
      <c r="AG20" s="59">
        <f t="shared" si="6"/>
        <v>24.425799944172308</v>
      </c>
      <c r="AH20" s="58">
        <f t="shared" si="0"/>
        <v>19961.537272331898</v>
      </c>
      <c r="AI20" s="2"/>
      <c r="AJ20" s="2"/>
      <c r="AK20" s="2"/>
      <c r="AL20" s="2"/>
    </row>
    <row r="21" spans="1:38" x14ac:dyDescent="0.25">
      <c r="A21" s="133"/>
      <c r="B21" s="175"/>
      <c r="C21" s="30" t="s">
        <v>10</v>
      </c>
      <c r="D21" s="88">
        <f>SUM(D15:D20)</f>
        <v>14.037166426489405</v>
      </c>
      <c r="E21" s="88">
        <f t="shared" ref="E21:Z21" si="9">SUM(E15:E20)</f>
        <v>0</v>
      </c>
      <c r="F21" s="88">
        <f t="shared" si="9"/>
        <v>1.9397322785711899</v>
      </c>
      <c r="G21" s="88">
        <f t="shared" si="9"/>
        <v>15.976898705060595</v>
      </c>
      <c r="H21" s="88">
        <f t="shared" si="9"/>
        <v>2.4407695619812646</v>
      </c>
      <c r="I21" s="88">
        <f t="shared" si="9"/>
        <v>18.417668267041858</v>
      </c>
      <c r="J21" s="88">
        <f t="shared" si="9"/>
        <v>15.712193748281956</v>
      </c>
      <c r="K21" s="88">
        <f t="shared" si="9"/>
        <v>218.17205570895746</v>
      </c>
      <c r="L21" s="88">
        <f t="shared" si="9"/>
        <v>18590.16684909827</v>
      </c>
      <c r="M21" s="88">
        <f t="shared" si="9"/>
        <v>3487.8539805216624</v>
      </c>
      <c r="N21" s="88">
        <f t="shared" si="9"/>
        <v>39.92894144225253</v>
      </c>
      <c r="O21" s="88">
        <f t="shared" si="9"/>
        <v>19902.833639107721</v>
      </c>
      <c r="P21" s="88">
        <f t="shared" si="9"/>
        <v>42254.667659627143</v>
      </c>
      <c r="Q21" s="88">
        <f t="shared" si="9"/>
        <v>3.9350524007401679</v>
      </c>
      <c r="R21" s="88">
        <f t="shared" si="9"/>
        <v>3.9671878776794176</v>
      </c>
      <c r="S21" s="88">
        <f t="shared" si="9"/>
        <v>8.9877768734909207</v>
      </c>
      <c r="T21" s="88">
        <f t="shared" si="9"/>
        <v>16.890017151910502</v>
      </c>
      <c r="U21" s="88">
        <f t="shared" si="9"/>
        <v>0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0</v>
      </c>
      <c r="AA21" s="88">
        <f>SUM(AA15:AA20)</f>
        <v>0</v>
      </c>
      <c r="AB21" s="88">
        <f t="shared" ref="AB21:AH21" si="10">SUM(AB15:AB20)</f>
        <v>0</v>
      </c>
      <c r="AC21" s="88">
        <f t="shared" si="10"/>
        <v>0.40422182646729998</v>
      </c>
      <c r="AD21" s="88">
        <f t="shared" si="10"/>
        <v>168.51761974235126</v>
      </c>
      <c r="AE21" s="88">
        <f t="shared" si="10"/>
        <v>6.8732054303025771</v>
      </c>
      <c r="AF21" s="88">
        <f t="shared" si="10"/>
        <v>1.144120852879241</v>
      </c>
      <c r="AG21" s="88">
        <f t="shared" si="10"/>
        <v>176.93916785200037</v>
      </c>
      <c r="AH21" s="88">
        <f t="shared" si="10"/>
        <v>42466.914512898096</v>
      </c>
      <c r="AI21" s="2"/>
      <c r="AJ21" s="2"/>
      <c r="AK21" s="2"/>
      <c r="AL21" s="2"/>
    </row>
    <row r="22" spans="1:38" x14ac:dyDescent="0.25">
      <c r="A22" s="133"/>
      <c r="B22" s="165" t="s">
        <v>4</v>
      </c>
      <c r="C22" s="31" t="s">
        <v>22</v>
      </c>
      <c r="D22" s="57"/>
      <c r="E22" s="57"/>
      <c r="F22" s="57"/>
      <c r="G22" s="58">
        <f t="shared" si="1"/>
        <v>0</v>
      </c>
      <c r="H22" s="57"/>
      <c r="I22" s="59">
        <f t="shared" si="2"/>
        <v>0</v>
      </c>
      <c r="J22" s="57"/>
      <c r="K22" s="57"/>
      <c r="L22" s="57"/>
      <c r="M22" s="57"/>
      <c r="N22" s="57"/>
      <c r="O22" s="57"/>
      <c r="P22" s="59">
        <f t="shared" si="3"/>
        <v>0</v>
      </c>
      <c r="Q22" s="57">
        <v>267.41960439299692</v>
      </c>
      <c r="R22" s="57"/>
      <c r="S22" s="57">
        <v>1.8913412913186097E-2</v>
      </c>
      <c r="T22" s="59">
        <f t="shared" si="4"/>
        <v>267.43851780591012</v>
      </c>
      <c r="U22" s="57"/>
      <c r="V22" s="57"/>
      <c r="W22" s="57"/>
      <c r="X22" s="57"/>
      <c r="Y22" s="57"/>
      <c r="Z22" s="59">
        <f t="shared" si="5"/>
        <v>0</v>
      </c>
      <c r="AA22" s="57"/>
      <c r="AB22" s="57"/>
      <c r="AC22" s="57"/>
      <c r="AD22" s="57"/>
      <c r="AE22" s="57"/>
      <c r="AF22" s="57"/>
      <c r="AG22" s="59">
        <f t="shared" si="6"/>
        <v>0</v>
      </c>
      <c r="AH22" s="58">
        <f t="shared" si="0"/>
        <v>267.43851780591012</v>
      </c>
      <c r="AI22" s="2"/>
      <c r="AJ22" s="2"/>
      <c r="AK22" s="2"/>
      <c r="AL22" s="2"/>
    </row>
    <row r="23" spans="1:38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/>
      <c r="P23" s="59">
        <f t="shared" si="3"/>
        <v>0</v>
      </c>
      <c r="Q23" s="57"/>
      <c r="R23" s="57">
        <v>2527.1783747141894</v>
      </c>
      <c r="S23" s="57">
        <v>0.16647039636369343</v>
      </c>
      <c r="T23" s="59">
        <f t="shared" si="4"/>
        <v>2527.3448451105533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2527.3448451105533</v>
      </c>
      <c r="AI23" s="2"/>
      <c r="AJ23" s="2"/>
      <c r="AK23" s="2"/>
      <c r="AL23" s="2"/>
    </row>
    <row r="24" spans="1:38" x14ac:dyDescent="0.25">
      <c r="A24" s="133"/>
      <c r="B24" s="166"/>
      <c r="C24" s="31" t="s">
        <v>24</v>
      </c>
      <c r="D24" s="57"/>
      <c r="E24" s="57"/>
      <c r="F24" s="57"/>
      <c r="G24" s="58">
        <f t="shared" si="1"/>
        <v>0</v>
      </c>
      <c r="H24" s="57"/>
      <c r="I24" s="59">
        <f t="shared" si="2"/>
        <v>0</v>
      </c>
      <c r="J24" s="57"/>
      <c r="K24" s="57"/>
      <c r="L24" s="57"/>
      <c r="M24" s="57"/>
      <c r="N24" s="57"/>
      <c r="O24" s="57"/>
      <c r="P24" s="59">
        <f t="shared" si="3"/>
        <v>0</v>
      </c>
      <c r="Q24" s="57"/>
      <c r="R24" s="57"/>
      <c r="S24" s="57">
        <v>2655.0162891453015</v>
      </c>
      <c r="T24" s="59">
        <f t="shared" si="4"/>
        <v>2655.0162891453015</v>
      </c>
      <c r="U24" s="57"/>
      <c r="V24" s="57"/>
      <c r="W24" s="57"/>
      <c r="X24" s="57"/>
      <c r="Y24" s="57"/>
      <c r="Z24" s="59">
        <f t="shared" si="5"/>
        <v>0</v>
      </c>
      <c r="AA24" s="57"/>
      <c r="AB24" s="57"/>
      <c r="AC24" s="57"/>
      <c r="AD24" s="57"/>
      <c r="AE24" s="57"/>
      <c r="AF24" s="57"/>
      <c r="AG24" s="59">
        <f t="shared" si="6"/>
        <v>0</v>
      </c>
      <c r="AH24" s="58">
        <f t="shared" si="0"/>
        <v>2655.0162891453015</v>
      </c>
      <c r="AI24" s="2"/>
      <c r="AJ24" s="2"/>
      <c r="AK24" s="2"/>
      <c r="AL24" s="2"/>
    </row>
    <row r="25" spans="1:38" x14ac:dyDescent="0.25">
      <c r="A25" s="133"/>
      <c r="B25" s="167"/>
      <c r="C25" s="32" t="s">
        <v>10</v>
      </c>
      <c r="D25" s="91">
        <f>SUM(D22:D24)</f>
        <v>0</v>
      </c>
      <c r="E25" s="91">
        <f t="shared" ref="E25:AH25" si="11">SUM(E22:E24)</f>
        <v>0</v>
      </c>
      <c r="F25" s="91">
        <f t="shared" si="11"/>
        <v>0</v>
      </c>
      <c r="G25" s="91">
        <f t="shared" si="11"/>
        <v>0</v>
      </c>
      <c r="H25" s="91">
        <f t="shared" si="11"/>
        <v>0</v>
      </c>
      <c r="I25" s="91">
        <f t="shared" si="11"/>
        <v>0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</v>
      </c>
      <c r="N25" s="91">
        <f t="shared" si="11"/>
        <v>0</v>
      </c>
      <c r="O25" s="91">
        <f t="shared" si="11"/>
        <v>0</v>
      </c>
      <c r="P25" s="91">
        <f t="shared" si="11"/>
        <v>0</v>
      </c>
      <c r="Q25" s="91">
        <f t="shared" si="11"/>
        <v>267.41960439299692</v>
      </c>
      <c r="R25" s="91">
        <f t="shared" si="11"/>
        <v>2527.1783747141894</v>
      </c>
      <c r="S25" s="91">
        <f t="shared" si="11"/>
        <v>2655.2016729545785</v>
      </c>
      <c r="T25" s="91">
        <f t="shared" si="11"/>
        <v>5449.7996520617653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 t="shared" si="11"/>
        <v>0</v>
      </c>
      <c r="AC25" s="91">
        <f t="shared" si="11"/>
        <v>0</v>
      </c>
      <c r="AD25" s="91">
        <f t="shared" si="11"/>
        <v>0</v>
      </c>
      <c r="AE25" s="91">
        <f t="shared" si="11"/>
        <v>0</v>
      </c>
      <c r="AF25" s="91">
        <f t="shared" si="11"/>
        <v>0</v>
      </c>
      <c r="AG25" s="91">
        <f t="shared" si="11"/>
        <v>0</v>
      </c>
      <c r="AH25" s="91">
        <f t="shared" si="11"/>
        <v>5449.7996520617653</v>
      </c>
      <c r="AI25" s="2"/>
      <c r="AJ25" s="2"/>
      <c r="AK25" s="2"/>
      <c r="AL25" s="2"/>
    </row>
    <row r="26" spans="1:38" x14ac:dyDescent="0.25">
      <c r="A26" s="133"/>
      <c r="B26" s="168" t="s">
        <v>5</v>
      </c>
      <c r="C26" s="33" t="s">
        <v>25</v>
      </c>
      <c r="D26" s="57"/>
      <c r="E26" s="57"/>
      <c r="F26" s="57"/>
      <c r="G26" s="58">
        <f t="shared" si="1"/>
        <v>0</v>
      </c>
      <c r="H26" s="57"/>
      <c r="I26" s="59">
        <f t="shared" si="2"/>
        <v>0</v>
      </c>
      <c r="J26" s="57"/>
      <c r="K26" s="57"/>
      <c r="L26" s="57"/>
      <c r="M26" s="57"/>
      <c r="N26" s="57"/>
      <c r="O26" s="57"/>
      <c r="P26" s="59">
        <f t="shared" si="3"/>
        <v>0</v>
      </c>
      <c r="Q26" s="57"/>
      <c r="R26" s="57"/>
      <c r="S26" s="57">
        <v>0.37896469545266442</v>
      </c>
      <c r="T26" s="59">
        <f t="shared" si="4"/>
        <v>0.37896469545266442</v>
      </c>
      <c r="U26" s="57">
        <v>9191.9481665566764</v>
      </c>
      <c r="V26" s="57"/>
      <c r="W26" s="57"/>
      <c r="X26" s="57"/>
      <c r="Y26" s="57"/>
      <c r="Z26" s="59">
        <f t="shared" si="5"/>
        <v>9191.9481665566764</v>
      </c>
      <c r="AA26" s="57"/>
      <c r="AB26" s="57"/>
      <c r="AC26" s="57"/>
      <c r="AD26" s="57"/>
      <c r="AE26" s="57"/>
      <c r="AF26" s="57"/>
      <c r="AG26" s="59">
        <f t="shared" si="6"/>
        <v>0</v>
      </c>
      <c r="AH26" s="58">
        <f t="shared" si="0"/>
        <v>9192.3271312521283</v>
      </c>
      <c r="AI26" s="2"/>
      <c r="AJ26" s="2"/>
      <c r="AK26" s="2"/>
      <c r="AL26" s="2"/>
    </row>
    <row r="27" spans="1:38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>
        <v>5.8727764593464231</v>
      </c>
      <c r="W27" s="57"/>
      <c r="X27" s="57"/>
      <c r="Y27" s="57"/>
      <c r="Z27" s="59">
        <f t="shared" si="5"/>
        <v>5.8727764593464231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5.8727764593464231</v>
      </c>
      <c r="AI27" s="2"/>
      <c r="AJ27" s="2"/>
      <c r="AK27" s="2"/>
      <c r="AL27" s="2"/>
    </row>
    <row r="28" spans="1:38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179.36946781278269</v>
      </c>
      <c r="X28" s="57"/>
      <c r="Y28" s="57"/>
      <c r="Z28" s="59">
        <f t="shared" si="5"/>
        <v>179.36946781278269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179.36946781278269</v>
      </c>
      <c r="AI28" s="2"/>
      <c r="AJ28" s="2"/>
      <c r="AK28" s="2"/>
      <c r="AL28" s="2"/>
    </row>
    <row r="29" spans="1:38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>
        <v>0.3343177574665549</v>
      </c>
      <c r="T29" s="59">
        <f t="shared" si="4"/>
        <v>0.3343177574665549</v>
      </c>
      <c r="U29" s="57"/>
      <c r="V29" s="57"/>
      <c r="W29" s="57"/>
      <c r="X29" s="57">
        <v>2809.2911693413748</v>
      </c>
      <c r="Y29" s="57"/>
      <c r="Z29" s="59">
        <f t="shared" si="5"/>
        <v>2809.2911693413748</v>
      </c>
      <c r="AA29" s="57"/>
      <c r="AB29" s="57"/>
      <c r="AC29" s="57"/>
      <c r="AD29" s="57"/>
      <c r="AE29" s="57"/>
      <c r="AF29" s="57"/>
      <c r="AG29" s="59">
        <f t="shared" si="6"/>
        <v>0</v>
      </c>
      <c r="AH29" s="58">
        <f t="shared" si="0"/>
        <v>2809.6254870988414</v>
      </c>
      <c r="AI29" s="2"/>
      <c r="AJ29" s="2"/>
      <c r="AK29" s="2"/>
      <c r="AL29" s="2"/>
    </row>
    <row r="30" spans="1:38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>
        <v>2.2143287674585941</v>
      </c>
      <c r="T30" s="59">
        <f t="shared" si="4"/>
        <v>2.2143287674585941</v>
      </c>
      <c r="U30" s="57"/>
      <c r="V30" s="57"/>
      <c r="W30" s="57"/>
      <c r="X30" s="57"/>
      <c r="Y30" s="57">
        <v>986.65448585835031</v>
      </c>
      <c r="Z30" s="59">
        <f t="shared" si="5"/>
        <v>986.65448585835031</v>
      </c>
      <c r="AA30" s="57"/>
      <c r="AB30" s="57"/>
      <c r="AC30" s="57"/>
      <c r="AD30" s="57">
        <v>5.809550078788412</v>
      </c>
      <c r="AE30" s="57">
        <v>0.26216061270363783</v>
      </c>
      <c r="AF30" s="57">
        <v>0.70689943175402659</v>
      </c>
      <c r="AG30" s="59">
        <f t="shared" si="6"/>
        <v>6.778610123246076</v>
      </c>
      <c r="AH30" s="58">
        <f t="shared" si="0"/>
        <v>995.64742474905495</v>
      </c>
      <c r="AI30" s="2"/>
      <c r="AJ30" s="2"/>
      <c r="AK30" s="2"/>
      <c r="AL30" s="2"/>
    </row>
    <row r="31" spans="1:38" x14ac:dyDescent="0.25">
      <c r="A31" s="133"/>
      <c r="B31" s="170"/>
      <c r="C31" s="34" t="s">
        <v>10</v>
      </c>
      <c r="D31" s="92">
        <f>SUM(D26:D30)</f>
        <v>0</v>
      </c>
      <c r="E31" s="92">
        <f t="shared" ref="E31:AH31" si="12">SUM(E26:E30)</f>
        <v>0</v>
      </c>
      <c r="F31" s="92">
        <f t="shared" si="12"/>
        <v>0</v>
      </c>
      <c r="G31" s="92">
        <f t="shared" si="12"/>
        <v>0</v>
      </c>
      <c r="H31" s="92">
        <f t="shared" si="12"/>
        <v>0</v>
      </c>
      <c r="I31" s="92">
        <f t="shared" si="12"/>
        <v>0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0</v>
      </c>
      <c r="Q31" s="92">
        <f t="shared" si="12"/>
        <v>0</v>
      </c>
      <c r="R31" s="92">
        <f t="shared" si="12"/>
        <v>0</v>
      </c>
      <c r="S31" s="92">
        <f t="shared" si="12"/>
        <v>2.9276112203778135</v>
      </c>
      <c r="T31" s="92">
        <f t="shared" si="12"/>
        <v>2.9276112203778135</v>
      </c>
      <c r="U31" s="92">
        <f t="shared" si="12"/>
        <v>9191.9481665566764</v>
      </c>
      <c r="V31" s="92">
        <f t="shared" si="12"/>
        <v>5.8727764593464231</v>
      </c>
      <c r="W31" s="92">
        <f t="shared" si="12"/>
        <v>179.36946781278269</v>
      </c>
      <c r="X31" s="92">
        <f t="shared" si="12"/>
        <v>2809.2911693413748</v>
      </c>
      <c r="Y31" s="92">
        <f t="shared" si="12"/>
        <v>986.65448585835031</v>
      </c>
      <c r="Z31" s="92">
        <f t="shared" si="12"/>
        <v>13173.136066028532</v>
      </c>
      <c r="AA31" s="92">
        <f t="shared" si="12"/>
        <v>0</v>
      </c>
      <c r="AB31" s="92">
        <f t="shared" si="12"/>
        <v>0</v>
      </c>
      <c r="AC31" s="92">
        <f t="shared" si="12"/>
        <v>0</v>
      </c>
      <c r="AD31" s="92">
        <f t="shared" si="12"/>
        <v>5.809550078788412</v>
      </c>
      <c r="AE31" s="92">
        <f t="shared" si="12"/>
        <v>0.26216061270363783</v>
      </c>
      <c r="AF31" s="92">
        <f t="shared" si="12"/>
        <v>0.70689943175402659</v>
      </c>
      <c r="AG31" s="92">
        <f t="shared" si="12"/>
        <v>6.778610123246076</v>
      </c>
      <c r="AH31" s="92">
        <f t="shared" si="12"/>
        <v>13182.842287372154</v>
      </c>
      <c r="AI31" s="2"/>
      <c r="AJ31" s="2"/>
      <c r="AK31" s="2"/>
      <c r="AL31" s="2"/>
    </row>
    <row r="32" spans="1:38" x14ac:dyDescent="0.25">
      <c r="A32" s="133"/>
      <c r="B32" s="12" t="s">
        <v>30</v>
      </c>
      <c r="C32" s="35" t="s">
        <v>31</v>
      </c>
      <c r="D32" s="57"/>
      <c r="E32" s="57"/>
      <c r="F32" s="57"/>
      <c r="G32" s="58">
        <f t="shared" si="1"/>
        <v>0</v>
      </c>
      <c r="H32" s="57"/>
      <c r="I32" s="59">
        <f t="shared" si="2"/>
        <v>0</v>
      </c>
      <c r="J32" s="57"/>
      <c r="K32" s="57"/>
      <c r="L32" s="57"/>
      <c r="M32" s="57"/>
      <c r="N32" s="57"/>
      <c r="O32" s="57"/>
      <c r="P32" s="59">
        <f t="shared" si="3"/>
        <v>0</v>
      </c>
      <c r="Q32" s="57"/>
      <c r="R32" s="57"/>
      <c r="S32" s="57"/>
      <c r="T32" s="59">
        <f t="shared" si="4"/>
        <v>0</v>
      </c>
      <c r="U32" s="57"/>
      <c r="V32" s="57"/>
      <c r="W32" s="57"/>
      <c r="X32" s="57"/>
      <c r="Y32" s="57"/>
      <c r="Z32" s="59">
        <f t="shared" si="5"/>
        <v>0</v>
      </c>
      <c r="AA32" s="57">
        <v>16.750340605854888</v>
      </c>
      <c r="AB32" s="57"/>
      <c r="AC32" s="57"/>
      <c r="AD32" s="57"/>
      <c r="AE32" s="57"/>
      <c r="AF32" s="57"/>
      <c r="AG32" s="59">
        <f t="shared" si="6"/>
        <v>0</v>
      </c>
      <c r="AH32" s="58">
        <f t="shared" si="0"/>
        <v>16.750340605854888</v>
      </c>
      <c r="AI32" s="2"/>
      <c r="AJ32" s="2"/>
      <c r="AK32" s="2"/>
      <c r="AL32" s="2"/>
    </row>
    <row r="33" spans="1:38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2"/>
      <c r="AJ33" s="2"/>
      <c r="AK33" s="2"/>
      <c r="AL33" s="2"/>
    </row>
    <row r="34" spans="1:38" ht="16.5" customHeight="1" x14ac:dyDescent="0.25">
      <c r="A34" s="133"/>
      <c r="B34" s="171" t="s">
        <v>85</v>
      </c>
      <c r="C34" s="37" t="s">
        <v>33</v>
      </c>
      <c r="D34" s="57">
        <v>2.0420049829336611</v>
      </c>
      <c r="E34" s="57"/>
      <c r="F34" s="57"/>
      <c r="G34" s="58">
        <f t="shared" si="1"/>
        <v>2.0420049829336611</v>
      </c>
      <c r="H34" s="57">
        <v>1.6284383441051011</v>
      </c>
      <c r="I34" s="59">
        <f t="shared" si="2"/>
        <v>3.670443327038762</v>
      </c>
      <c r="J34" s="57"/>
      <c r="K34" s="57"/>
      <c r="L34" s="57"/>
      <c r="M34" s="57">
        <v>0.40964955122315272</v>
      </c>
      <c r="N34" s="57"/>
      <c r="O34" s="57"/>
      <c r="P34" s="59">
        <f t="shared" si="3"/>
        <v>0.40964955122315272</v>
      </c>
      <c r="Q34" s="57">
        <v>1.3522226779951829E-2</v>
      </c>
      <c r="R34" s="57"/>
      <c r="S34" s="57">
        <v>0.48421977619949391</v>
      </c>
      <c r="T34" s="59">
        <f t="shared" si="4"/>
        <v>0.49774200297944576</v>
      </c>
      <c r="U34" s="57"/>
      <c r="V34" s="57"/>
      <c r="W34" s="57"/>
      <c r="X34" s="57"/>
      <c r="Y34" s="57"/>
      <c r="Z34" s="59">
        <f t="shared" si="5"/>
        <v>0</v>
      </c>
      <c r="AA34" s="57"/>
      <c r="AB34" s="57"/>
      <c r="AC34" s="57">
        <v>212.30885015639882</v>
      </c>
      <c r="AD34" s="57">
        <v>1.9024282925189173</v>
      </c>
      <c r="AE34" s="57">
        <v>0.10660799346855482</v>
      </c>
      <c r="AF34" s="57">
        <v>3.1693734252562251</v>
      </c>
      <c r="AG34" s="59">
        <f t="shared" si="6"/>
        <v>217.48725986764251</v>
      </c>
      <c r="AH34" s="58">
        <f t="shared" si="0"/>
        <v>222.06509474888384</v>
      </c>
      <c r="AI34" s="2"/>
      <c r="AJ34" s="2"/>
      <c r="AK34" s="2"/>
      <c r="AL34" s="2"/>
    </row>
    <row r="35" spans="1:38" x14ac:dyDescent="0.25">
      <c r="A35" s="133"/>
      <c r="B35" s="172"/>
      <c r="C35" s="37" t="s">
        <v>34</v>
      </c>
      <c r="D35" s="57">
        <v>0.5600386321572246</v>
      </c>
      <c r="E35" s="57"/>
      <c r="F35" s="57"/>
      <c r="G35" s="58">
        <f t="shared" si="1"/>
        <v>0.5600386321572246</v>
      </c>
      <c r="H35" s="57">
        <v>0.59470088507906649</v>
      </c>
      <c r="I35" s="59">
        <f t="shared" si="2"/>
        <v>1.1547395172362911</v>
      </c>
      <c r="J35" s="57"/>
      <c r="K35" s="57"/>
      <c r="L35" s="57"/>
      <c r="M35" s="57">
        <v>3.0179074525536995</v>
      </c>
      <c r="N35" s="57"/>
      <c r="O35" s="57"/>
      <c r="P35" s="59">
        <f t="shared" si="3"/>
        <v>3.0179074525536995</v>
      </c>
      <c r="Q35" s="57"/>
      <c r="R35" s="57"/>
      <c r="S35" s="57">
        <v>4.0276139902278656</v>
      </c>
      <c r="T35" s="59">
        <f t="shared" si="4"/>
        <v>4.0276139902278656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>
        <v>0.14466739560096875</v>
      </c>
      <c r="AD35" s="57">
        <v>6209.0256866852542</v>
      </c>
      <c r="AE35" s="57"/>
      <c r="AF35" s="57">
        <v>3.1076473075802191</v>
      </c>
      <c r="AG35" s="59">
        <f t="shared" si="6"/>
        <v>6212.2780013884349</v>
      </c>
      <c r="AH35" s="58">
        <f t="shared" si="0"/>
        <v>6220.4782623484534</v>
      </c>
      <c r="AI35" s="2"/>
      <c r="AJ35" s="2"/>
      <c r="AK35" s="2"/>
      <c r="AL35" s="2"/>
    </row>
    <row r="36" spans="1:38" x14ac:dyDescent="0.25">
      <c r="A36" s="133"/>
      <c r="B36" s="172"/>
      <c r="C36" s="37" t="s">
        <v>35</v>
      </c>
      <c r="D36" s="57">
        <v>0.28477843318506391</v>
      </c>
      <c r="E36" s="57"/>
      <c r="F36" s="57"/>
      <c r="G36" s="58">
        <f t="shared" si="1"/>
        <v>0.28477843318506391</v>
      </c>
      <c r="H36" s="57">
        <v>0.30411934930089846</v>
      </c>
      <c r="I36" s="59">
        <f t="shared" si="2"/>
        <v>0.58889778248596236</v>
      </c>
      <c r="J36" s="57"/>
      <c r="K36" s="57"/>
      <c r="L36" s="57"/>
      <c r="M36" s="57"/>
      <c r="N36" s="57"/>
      <c r="O36" s="57"/>
      <c r="P36" s="59">
        <f t="shared" si="3"/>
        <v>0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>
        <v>1.0357024119601017</v>
      </c>
      <c r="AE36" s="57">
        <v>3226.1169777105665</v>
      </c>
      <c r="AF36" s="57">
        <v>6.7918044526641325E-2</v>
      </c>
      <c r="AG36" s="59">
        <f t="shared" si="6"/>
        <v>3227.2205981670536</v>
      </c>
      <c r="AH36" s="58">
        <f t="shared" si="0"/>
        <v>3227.8094959495397</v>
      </c>
      <c r="AI36" s="2"/>
      <c r="AJ36" s="2"/>
      <c r="AK36" s="2"/>
      <c r="AL36" s="2"/>
    </row>
    <row r="37" spans="1:38" x14ac:dyDescent="0.25">
      <c r="A37" s="133"/>
      <c r="B37" s="172"/>
      <c r="C37" s="37" t="s">
        <v>36</v>
      </c>
      <c r="D37" s="57">
        <v>46.549918925374193</v>
      </c>
      <c r="E37" s="57"/>
      <c r="F37" s="57"/>
      <c r="G37" s="58">
        <f t="shared" si="1"/>
        <v>46.549918925374193</v>
      </c>
      <c r="H37" s="57">
        <v>0.99098231292816774</v>
      </c>
      <c r="I37" s="59">
        <f t="shared" si="2"/>
        <v>47.540901238302361</v>
      </c>
      <c r="J37" s="57"/>
      <c r="K37" s="57"/>
      <c r="L37" s="57"/>
      <c r="M37" s="57">
        <v>5.118116222308152</v>
      </c>
      <c r="N37" s="57"/>
      <c r="O37" s="57">
        <v>1.2956591040642571</v>
      </c>
      <c r="P37" s="59">
        <f t="shared" si="3"/>
        <v>6.4137753263724093</v>
      </c>
      <c r="Q37" s="57">
        <v>2.5778864263983455E-2</v>
      </c>
      <c r="R37" s="57"/>
      <c r="S37" s="57"/>
      <c r="T37" s="59">
        <f t="shared" si="4"/>
        <v>2.5778864263983455E-2</v>
      </c>
      <c r="U37" s="57"/>
      <c r="V37" s="57"/>
      <c r="W37" s="57"/>
      <c r="X37" s="57"/>
      <c r="Y37" s="57"/>
      <c r="Z37" s="59">
        <f t="shared" si="5"/>
        <v>0</v>
      </c>
      <c r="AA37" s="57"/>
      <c r="AB37" s="57"/>
      <c r="AC37" s="57"/>
      <c r="AD37" s="57">
        <v>8.2943355678332276E-2</v>
      </c>
      <c r="AE37" s="57">
        <v>8.3986429432906864E-2</v>
      </c>
      <c r="AF37" s="57">
        <v>3481.6365136347599</v>
      </c>
      <c r="AG37" s="59">
        <f t="shared" si="6"/>
        <v>3481.8034434198712</v>
      </c>
      <c r="AH37" s="58">
        <f t="shared" si="0"/>
        <v>3535.7838988488102</v>
      </c>
      <c r="AI37" s="2"/>
      <c r="AJ37" s="2"/>
      <c r="AK37" s="2"/>
      <c r="AL37" s="2"/>
    </row>
    <row r="38" spans="1:38" x14ac:dyDescent="0.25">
      <c r="A38" s="133"/>
      <c r="B38" s="173"/>
      <c r="C38" s="38" t="s">
        <v>10</v>
      </c>
      <c r="D38" s="93">
        <f>SUM(D34:D37)</f>
        <v>49.436740973650146</v>
      </c>
      <c r="E38" s="93">
        <f t="shared" ref="E38:P38" si="13">SUM(E34:E37)</f>
        <v>0</v>
      </c>
      <c r="F38" s="93">
        <f t="shared" si="13"/>
        <v>0</v>
      </c>
      <c r="G38" s="93">
        <f t="shared" si="13"/>
        <v>49.436740973650146</v>
      </c>
      <c r="H38" s="93">
        <f t="shared" si="13"/>
        <v>3.5182408914132335</v>
      </c>
      <c r="I38" s="93">
        <f t="shared" si="13"/>
        <v>52.954981865063374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8.5456732260850039</v>
      </c>
      <c r="N38" s="93">
        <f t="shared" si="13"/>
        <v>0</v>
      </c>
      <c r="O38" s="93">
        <f t="shared" si="13"/>
        <v>1.2956591040642571</v>
      </c>
      <c r="P38" s="93">
        <f t="shared" si="13"/>
        <v>9.8413323301492621</v>
      </c>
      <c r="Q38" s="93">
        <f>SUM(Q34:Q37)</f>
        <v>3.9301091043935282E-2</v>
      </c>
      <c r="R38" s="93">
        <f t="shared" ref="R38:AH38" si="14">SUM(R34:R37)</f>
        <v>0</v>
      </c>
      <c r="S38" s="93">
        <f t="shared" si="14"/>
        <v>4.5118337664273591</v>
      </c>
      <c r="T38" s="93">
        <f t="shared" si="14"/>
        <v>4.5511348574712951</v>
      </c>
      <c r="U38" s="93">
        <f t="shared" si="14"/>
        <v>0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0</v>
      </c>
      <c r="AA38" s="93">
        <f t="shared" si="14"/>
        <v>0</v>
      </c>
      <c r="AB38" s="93">
        <f t="shared" si="14"/>
        <v>0</v>
      </c>
      <c r="AC38" s="93">
        <f t="shared" si="14"/>
        <v>212.45351755199979</v>
      </c>
      <c r="AD38" s="93">
        <f t="shared" si="14"/>
        <v>6212.046760745412</v>
      </c>
      <c r="AE38" s="93">
        <f t="shared" si="14"/>
        <v>3226.3075721334681</v>
      </c>
      <c r="AF38" s="93">
        <f t="shared" si="14"/>
        <v>3487.981452412123</v>
      </c>
      <c r="AG38" s="93">
        <f t="shared" si="14"/>
        <v>13138.789302843003</v>
      </c>
      <c r="AH38" s="98">
        <f t="shared" si="14"/>
        <v>13206.136751895687</v>
      </c>
      <c r="AI38" s="2"/>
      <c r="AJ38" s="2"/>
      <c r="AK38" s="2"/>
      <c r="AL38" s="2"/>
    </row>
    <row r="39" spans="1:38" x14ac:dyDescent="0.25">
      <c r="A39" s="133"/>
      <c r="B39" s="148" t="s">
        <v>37</v>
      </c>
      <c r="C39" s="149"/>
      <c r="D39" s="61">
        <v>105612.32947301632</v>
      </c>
      <c r="E39" s="61"/>
      <c r="F39" s="61">
        <v>548.53780400428866</v>
      </c>
      <c r="G39" s="58">
        <f t="shared" si="1"/>
        <v>106160.8672770206</v>
      </c>
      <c r="H39" s="61">
        <v>15465.893209482509</v>
      </c>
      <c r="I39" s="59">
        <f t="shared" si="2"/>
        <v>121626.76048650312</v>
      </c>
      <c r="J39" s="61">
        <v>15.712193748281956</v>
      </c>
      <c r="K39" s="61">
        <v>218.17205570895746</v>
      </c>
      <c r="L39" s="61">
        <v>18590.16684909827</v>
      </c>
      <c r="M39" s="61">
        <v>3496.7043890833534</v>
      </c>
      <c r="N39" s="61">
        <v>39.92894144225253</v>
      </c>
      <c r="O39" s="61">
        <v>19905.819778624649</v>
      </c>
      <c r="P39" s="59">
        <f t="shared" si="3"/>
        <v>42266.504207705759</v>
      </c>
      <c r="Q39" s="61">
        <v>277.51202621194614</v>
      </c>
      <c r="R39" s="61">
        <v>2546.2916941876724</v>
      </c>
      <c r="S39" s="61">
        <v>2751.9073513427579</v>
      </c>
      <c r="T39" s="59">
        <f t="shared" si="4"/>
        <v>5575.7110717423766</v>
      </c>
      <c r="U39" s="61">
        <v>9191.9481665566764</v>
      </c>
      <c r="V39" s="61">
        <v>5.8727764593464231</v>
      </c>
      <c r="W39" s="61">
        <v>179.36946781278269</v>
      </c>
      <c r="X39" s="61">
        <v>2809.2911693413748</v>
      </c>
      <c r="Y39" s="61">
        <v>986.65448585835031</v>
      </c>
      <c r="Z39" s="59">
        <f t="shared" si="5"/>
        <v>13173.136066028532</v>
      </c>
      <c r="AA39" s="61">
        <v>16.750340605854888</v>
      </c>
      <c r="AB39" s="61"/>
      <c r="AC39" s="61">
        <v>221.53949090619724</v>
      </c>
      <c r="AD39" s="61">
        <v>6389.9255372070857</v>
      </c>
      <c r="AE39" s="61">
        <v>3261.5841570086222</v>
      </c>
      <c r="AF39" s="61">
        <v>3492.0870102677936</v>
      </c>
      <c r="AG39" s="59">
        <f t="shared" si="6"/>
        <v>13365.136195389699</v>
      </c>
      <c r="AH39" s="58">
        <f t="shared" si="0"/>
        <v>196023.99836797535</v>
      </c>
      <c r="AI39" s="2"/>
      <c r="AJ39" s="2"/>
      <c r="AK39" s="2"/>
      <c r="AL39" s="2"/>
    </row>
    <row r="40" spans="1:38" x14ac:dyDescent="0.25">
      <c r="A40" s="42" t="s">
        <v>82</v>
      </c>
      <c r="B40" s="39"/>
      <c r="C40" s="3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2"/>
      <c r="AJ40" s="2"/>
      <c r="AK40" s="2"/>
      <c r="AL40" s="2"/>
    </row>
    <row r="41" spans="1:38" x14ac:dyDescent="0.25">
      <c r="A41" s="41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8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8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8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8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8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8" x14ac:dyDescent="0.2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8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4:35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H7:AH8"/>
    <mergeCell ref="AC7:AG7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0.75" bottom="0.75" header="0.31" footer="0.31"/>
  <pageSetup paperSize="9" scale="67" fitToWidth="0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AI41"/>
  <sheetViews>
    <sheetView showZeros="0" view="pageLayout" topLeftCell="A7" zoomScale="70" zoomScaleNormal="100" zoomScaleSheetLayoutView="115" zoomScalePageLayoutView="70" workbookViewId="0">
      <selection activeCell="T45" sqref="T45"/>
    </sheetView>
  </sheetViews>
  <sheetFormatPr defaultColWidth="9.140625" defaultRowHeight="15" x14ac:dyDescent="0.25"/>
  <cols>
    <col min="1" max="1" width="6.5703125" style="1" customWidth="1"/>
    <col min="2" max="2" width="20.28515625" style="1" customWidth="1"/>
    <col min="3" max="3" width="28.42578125" style="1" customWidth="1"/>
    <col min="4" max="4" width="6.85546875" style="1" customWidth="1"/>
    <col min="5" max="6" width="7" style="1" customWidth="1"/>
    <col min="7" max="7" width="7.28515625" style="1" customWidth="1"/>
    <col min="8" max="8" width="7.28515625" style="1" bestFit="1" customWidth="1"/>
    <col min="9" max="9" width="9" style="1" customWidth="1"/>
    <col min="10" max="12" width="6.85546875" style="1" customWidth="1"/>
    <col min="13" max="13" width="6.7109375" style="1" customWidth="1"/>
    <col min="14" max="14" width="6.85546875" style="1" customWidth="1"/>
    <col min="15" max="15" width="7.140625" style="1" customWidth="1"/>
    <col min="16" max="16" width="8.85546875" style="1" customWidth="1"/>
    <col min="17" max="17" width="7" style="1" customWidth="1"/>
    <col min="18" max="19" width="6.7109375" style="1" customWidth="1"/>
    <col min="20" max="20" width="8.85546875" style="1" customWidth="1"/>
    <col min="21" max="21" width="7.7109375" style="1" customWidth="1"/>
    <col min="22" max="23" width="7" style="1" customWidth="1"/>
    <col min="24" max="24" width="7.28515625" style="1" customWidth="1"/>
    <col min="25" max="25" width="7.140625" style="1" customWidth="1"/>
    <col min="26" max="26" width="11.140625" style="1" customWidth="1"/>
    <col min="27" max="27" width="10.140625" style="1" customWidth="1"/>
    <col min="28" max="28" width="9.85546875" style="1" customWidth="1"/>
    <col min="29" max="29" width="8.28515625" style="1" customWidth="1"/>
    <col min="30" max="30" width="7.7109375" style="1" customWidth="1"/>
    <col min="31" max="31" width="7.28515625" style="1" bestFit="1" customWidth="1"/>
    <col min="32" max="32" width="7.7109375" style="1" customWidth="1"/>
    <col min="33" max="33" width="11.42578125" style="1" customWidth="1"/>
    <col min="34" max="34" width="12" style="1" customWidth="1"/>
    <col min="35" max="16384" width="9.140625" style="1"/>
  </cols>
  <sheetData>
    <row r="1" spans="1:3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 t="s">
        <v>87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 t="s">
        <v>87</v>
      </c>
      <c r="AI1" s="39"/>
    </row>
    <row r="2" spans="1:35" x14ac:dyDescent="0.25">
      <c r="B2" s="102"/>
      <c r="C2" s="102"/>
      <c r="D2" s="102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39"/>
    </row>
    <row r="3" spans="1:35" x14ac:dyDescent="0.2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 t="s">
        <v>81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39"/>
    </row>
    <row r="4" spans="1:35" ht="15" customHeight="1" x14ac:dyDescent="0.25">
      <c r="A4" s="153" t="s">
        <v>0</v>
      </c>
      <c r="B4" s="153"/>
      <c r="C4" s="153"/>
      <c r="D4" s="116" t="s">
        <v>46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 t="s">
        <v>46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39"/>
    </row>
    <row r="5" spans="1:35" ht="15" customHeight="1" x14ac:dyDescent="0.25">
      <c r="A5" s="153"/>
      <c r="B5" s="153"/>
      <c r="C5" s="15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39"/>
    </row>
    <row r="6" spans="1:35" ht="26.25" customHeight="1" x14ac:dyDescent="0.25">
      <c r="A6" s="153"/>
      <c r="B6" s="153"/>
      <c r="C6" s="153"/>
      <c r="D6" s="116" t="s">
        <v>78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78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39"/>
    </row>
    <row r="7" spans="1:35" ht="32.450000000000003" customHeight="1" x14ac:dyDescent="0.25">
      <c r="A7" s="153"/>
      <c r="B7" s="153"/>
      <c r="C7" s="153"/>
      <c r="D7" s="117" t="s">
        <v>3</v>
      </c>
      <c r="E7" s="118"/>
      <c r="F7" s="118"/>
      <c r="G7" s="118"/>
      <c r="H7" s="118"/>
      <c r="I7" s="119"/>
      <c r="J7" s="120" t="s">
        <v>83</v>
      </c>
      <c r="K7" s="121"/>
      <c r="L7" s="121"/>
      <c r="M7" s="121"/>
      <c r="N7" s="121"/>
      <c r="O7" s="121"/>
      <c r="P7" s="122"/>
      <c r="Q7" s="123" t="s">
        <v>4</v>
      </c>
      <c r="R7" s="124"/>
      <c r="S7" s="124"/>
      <c r="T7" s="125"/>
      <c r="U7" s="126" t="s">
        <v>5</v>
      </c>
      <c r="V7" s="127"/>
      <c r="W7" s="127"/>
      <c r="X7" s="127"/>
      <c r="Y7" s="127"/>
      <c r="Z7" s="128"/>
      <c r="AA7" s="12" t="s">
        <v>6</v>
      </c>
      <c r="AB7" s="51" t="s">
        <v>84</v>
      </c>
      <c r="AC7" s="154" t="s">
        <v>85</v>
      </c>
      <c r="AD7" s="155"/>
      <c r="AE7" s="155"/>
      <c r="AF7" s="155"/>
      <c r="AG7" s="156"/>
      <c r="AH7" s="104" t="s">
        <v>8</v>
      </c>
      <c r="AI7" s="39"/>
    </row>
    <row r="8" spans="1:35" s="6" customFormat="1" ht="16.5" customHeight="1" x14ac:dyDescent="0.25">
      <c r="A8" s="153"/>
      <c r="B8" s="153"/>
      <c r="C8" s="153"/>
      <c r="D8" s="13">
        <v>1.1000000000000001</v>
      </c>
      <c r="E8" s="13">
        <v>1.2</v>
      </c>
      <c r="F8" s="13">
        <v>1.3</v>
      </c>
      <c r="G8" s="14" t="s">
        <v>9</v>
      </c>
      <c r="H8" s="13">
        <v>1.4</v>
      </c>
      <c r="I8" s="15" t="s">
        <v>10</v>
      </c>
      <c r="J8" s="16">
        <v>2.1</v>
      </c>
      <c r="K8" s="16">
        <v>2.2000000000000002</v>
      </c>
      <c r="L8" s="16">
        <v>2.2999999999999998</v>
      </c>
      <c r="M8" s="16">
        <v>2.4</v>
      </c>
      <c r="N8" s="16">
        <v>2.5</v>
      </c>
      <c r="O8" s="16">
        <v>2.6</v>
      </c>
      <c r="P8" s="17" t="s">
        <v>10</v>
      </c>
      <c r="Q8" s="18">
        <v>3.1</v>
      </c>
      <c r="R8" s="18">
        <v>3.2</v>
      </c>
      <c r="S8" s="18">
        <v>3.3</v>
      </c>
      <c r="T8" s="19" t="s">
        <v>10</v>
      </c>
      <c r="U8" s="47">
        <v>4.0999999999999996</v>
      </c>
      <c r="V8" s="47">
        <v>4.2</v>
      </c>
      <c r="W8" s="47">
        <v>4.3</v>
      </c>
      <c r="X8" s="47">
        <v>4.4000000000000004</v>
      </c>
      <c r="Y8" s="47">
        <v>4.5</v>
      </c>
      <c r="Z8" s="53" t="s">
        <v>10</v>
      </c>
      <c r="AA8" s="54">
        <v>5.0999999999999996</v>
      </c>
      <c r="AB8" s="55">
        <v>6.1</v>
      </c>
      <c r="AC8" s="48">
        <v>7.1</v>
      </c>
      <c r="AD8" s="48">
        <v>7.2</v>
      </c>
      <c r="AE8" s="48">
        <v>7.3</v>
      </c>
      <c r="AF8" s="48">
        <v>7.4</v>
      </c>
      <c r="AG8" s="56" t="s">
        <v>10</v>
      </c>
      <c r="AH8" s="105"/>
      <c r="AI8" s="67"/>
    </row>
    <row r="9" spans="1:35" ht="16.5" customHeight="1" x14ac:dyDescent="0.25">
      <c r="A9" s="133" t="s">
        <v>2</v>
      </c>
      <c r="B9" s="159" t="s">
        <v>3</v>
      </c>
      <c r="C9" s="26" t="s">
        <v>11</v>
      </c>
      <c r="D9" s="57">
        <v>36747.808022515674</v>
      </c>
      <c r="E9" s="57"/>
      <c r="F9" s="57">
        <v>35.432298710731629</v>
      </c>
      <c r="G9" s="58">
        <f>SUM(D9:F9)</f>
        <v>36783.240321226403</v>
      </c>
      <c r="H9" s="57">
        <v>525.47148360512529</v>
      </c>
      <c r="I9" s="59">
        <f>SUM(G9:H9)</f>
        <v>37308.711804831531</v>
      </c>
      <c r="J9" s="57"/>
      <c r="K9" s="57"/>
      <c r="L9" s="57"/>
      <c r="M9" s="57">
        <v>18.785913129940084</v>
      </c>
      <c r="N9" s="57">
        <v>1.94410612667792</v>
      </c>
      <c r="O9" s="57">
        <v>53.898394362915738</v>
      </c>
      <c r="P9" s="59">
        <f>SUM(J9:O9)</f>
        <v>74.628413619533745</v>
      </c>
      <c r="Q9" s="57">
        <v>57.573418619480734</v>
      </c>
      <c r="R9" s="57">
        <v>40.737498818597508</v>
      </c>
      <c r="S9" s="57">
        <v>137.51206599506446</v>
      </c>
      <c r="T9" s="59">
        <f>SUM(Q9:S9)</f>
        <v>235.8229834331427</v>
      </c>
      <c r="U9" s="57">
        <v>0.58516448745153038</v>
      </c>
      <c r="V9" s="57"/>
      <c r="W9" s="57"/>
      <c r="X9" s="57">
        <v>0.17420989567615203</v>
      </c>
      <c r="Y9" s="57"/>
      <c r="Z9" s="59">
        <f>SUM(U9:Y9)</f>
        <v>0.75937438312768246</v>
      </c>
      <c r="AA9" s="57">
        <v>2.8812994029873176</v>
      </c>
      <c r="AB9" s="57"/>
      <c r="AC9" s="57">
        <v>12.06596532019687</v>
      </c>
      <c r="AD9" s="57"/>
      <c r="AE9" s="57">
        <v>14.993856160760862</v>
      </c>
      <c r="AF9" s="57">
        <v>8.8227525152843107</v>
      </c>
      <c r="AG9" s="59">
        <f>SUM(AC9:AF9)</f>
        <v>35.882573996242044</v>
      </c>
      <c r="AH9" s="58">
        <f t="shared" ref="AH9:AH39" si="0">AG9+AB9+AA9+Z9+I9+P9+T9</f>
        <v>37658.686449666566</v>
      </c>
      <c r="AI9" s="65"/>
    </row>
    <row r="10" spans="1:35" x14ac:dyDescent="0.25">
      <c r="A10" s="133"/>
      <c r="B10" s="160"/>
      <c r="C10" s="26" t="s">
        <v>12</v>
      </c>
      <c r="D10" s="57"/>
      <c r="E10" s="57"/>
      <c r="F10" s="57"/>
      <c r="G10" s="58">
        <f t="shared" ref="G10:G39" si="1">SUM(D10:F10)</f>
        <v>0</v>
      </c>
      <c r="H10" s="57"/>
      <c r="I10" s="59">
        <f t="shared" ref="I10:I39" si="2">SUM(G10:H10)</f>
        <v>0</v>
      </c>
      <c r="J10" s="57"/>
      <c r="K10" s="57"/>
      <c r="L10" s="57"/>
      <c r="M10" s="57"/>
      <c r="N10" s="57"/>
      <c r="O10" s="57"/>
      <c r="P10" s="59">
        <f t="shared" ref="P10:P39" si="3">SUM(J10:O10)</f>
        <v>0</v>
      </c>
      <c r="Q10" s="57"/>
      <c r="R10" s="57"/>
      <c r="S10" s="57"/>
      <c r="T10" s="59">
        <f t="shared" ref="T10:T39" si="4">SUM(Q10:S10)</f>
        <v>0</v>
      </c>
      <c r="U10" s="57"/>
      <c r="V10" s="57"/>
      <c r="W10" s="57"/>
      <c r="X10" s="57"/>
      <c r="Y10" s="57"/>
      <c r="Z10" s="59">
        <f t="shared" ref="Z10:Z39" si="5">SUM(U10:Y10)</f>
        <v>0</v>
      </c>
      <c r="AA10" s="57"/>
      <c r="AB10" s="57"/>
      <c r="AC10" s="57"/>
      <c r="AD10" s="57"/>
      <c r="AE10" s="57"/>
      <c r="AF10" s="57"/>
      <c r="AG10" s="59">
        <f t="shared" ref="AG10:AG39" si="6">SUM(AC10:AF10)</f>
        <v>0</v>
      </c>
      <c r="AH10" s="58">
        <f t="shared" si="0"/>
        <v>0</v>
      </c>
      <c r="AI10" s="65"/>
    </row>
    <row r="11" spans="1:35" x14ac:dyDescent="0.25">
      <c r="A11" s="133"/>
      <c r="B11" s="160"/>
      <c r="C11" s="26" t="s">
        <v>13</v>
      </c>
      <c r="D11" s="57">
        <v>17.923645708265219</v>
      </c>
      <c r="E11" s="57"/>
      <c r="F11" s="57">
        <v>105.72009795645316</v>
      </c>
      <c r="G11" s="58">
        <f t="shared" si="1"/>
        <v>123.64374366471839</v>
      </c>
      <c r="H11" s="57">
        <v>2.1081124502870541</v>
      </c>
      <c r="I11" s="59">
        <v>7421.5986573514901</v>
      </c>
      <c r="J11" s="57"/>
      <c r="K11" s="57"/>
      <c r="L11" s="57"/>
      <c r="M11" s="57"/>
      <c r="N11" s="57">
        <v>1.9194417792108218E-2</v>
      </c>
      <c r="O11" s="57">
        <v>10.190463140489063</v>
      </c>
      <c r="P11" s="59">
        <f t="shared" si="3"/>
        <v>10.209657558281172</v>
      </c>
      <c r="Q11" s="57">
        <v>3.0838908246281532E-2</v>
      </c>
      <c r="R11" s="57">
        <v>0.14357853837840062</v>
      </c>
      <c r="S11" s="57">
        <v>2.0322208879876356</v>
      </c>
      <c r="T11" s="59">
        <f t="shared" si="4"/>
        <v>2.2066383346123177</v>
      </c>
      <c r="U11" s="57">
        <v>7.4432115787423614</v>
      </c>
      <c r="V11" s="57"/>
      <c r="W11" s="57"/>
      <c r="X11" s="57"/>
      <c r="Y11" s="57"/>
      <c r="Z11" s="59">
        <f t="shared" si="5"/>
        <v>7.4432115787423614</v>
      </c>
      <c r="AA11" s="57">
        <v>0.15091286692221395</v>
      </c>
      <c r="AB11" s="57"/>
      <c r="AC11" s="57">
        <v>1.9444165065374018E-2</v>
      </c>
      <c r="AD11" s="57"/>
      <c r="AE11" s="57">
        <v>6.9378515039851679E-2</v>
      </c>
      <c r="AF11" s="57">
        <v>2.0516744454387181E-2</v>
      </c>
      <c r="AG11" s="59">
        <f t="shared" si="6"/>
        <v>0.10933942455961289</v>
      </c>
      <c r="AH11" s="58">
        <f t="shared" si="0"/>
        <v>7441.7184171146082</v>
      </c>
      <c r="AI11" s="65"/>
    </row>
    <row r="12" spans="1:35" ht="15" customHeight="1" x14ac:dyDescent="0.25">
      <c r="A12" s="133"/>
      <c r="B12" s="160"/>
      <c r="C12" s="27" t="s">
        <v>75</v>
      </c>
      <c r="D12" s="87">
        <f>SUM(D9:D11)</f>
        <v>36765.73166822394</v>
      </c>
      <c r="E12" s="87">
        <f t="shared" ref="E12:AH12" si="7">SUM(E9:E11)</f>
        <v>0</v>
      </c>
      <c r="F12" s="87">
        <f t="shared" si="7"/>
        <v>141.1523966671848</v>
      </c>
      <c r="G12" s="87">
        <f t="shared" si="7"/>
        <v>36906.884064891121</v>
      </c>
      <c r="H12" s="87">
        <f t="shared" si="7"/>
        <v>527.57959605541237</v>
      </c>
      <c r="I12" s="87">
        <f t="shared" si="7"/>
        <v>44730.310462183021</v>
      </c>
      <c r="J12" s="87">
        <f t="shared" si="7"/>
        <v>0</v>
      </c>
      <c r="K12" s="87">
        <f t="shared" si="7"/>
        <v>0</v>
      </c>
      <c r="L12" s="87">
        <f t="shared" si="7"/>
        <v>0</v>
      </c>
      <c r="M12" s="87">
        <f t="shared" si="7"/>
        <v>18.785913129940084</v>
      </c>
      <c r="N12" s="87">
        <f t="shared" si="7"/>
        <v>1.9633005444700282</v>
      </c>
      <c r="O12" s="87">
        <f t="shared" si="7"/>
        <v>64.088857503404796</v>
      </c>
      <c r="P12" s="87">
        <f t="shared" si="7"/>
        <v>84.838071177814925</v>
      </c>
      <c r="Q12" s="87">
        <f t="shared" si="7"/>
        <v>57.604257527727015</v>
      </c>
      <c r="R12" s="87">
        <f t="shared" si="7"/>
        <v>40.881077356975908</v>
      </c>
      <c r="S12" s="87">
        <f t="shared" si="7"/>
        <v>139.54428688305211</v>
      </c>
      <c r="T12" s="87">
        <f t="shared" si="7"/>
        <v>238.029621767755</v>
      </c>
      <c r="U12" s="87">
        <f t="shared" si="7"/>
        <v>8.028376066193891</v>
      </c>
      <c r="V12" s="87">
        <f t="shared" si="7"/>
        <v>0</v>
      </c>
      <c r="W12" s="87">
        <f t="shared" si="7"/>
        <v>0</v>
      </c>
      <c r="X12" s="87">
        <f t="shared" si="7"/>
        <v>0.17420989567615203</v>
      </c>
      <c r="Y12" s="87">
        <f t="shared" si="7"/>
        <v>0</v>
      </c>
      <c r="Z12" s="87">
        <f t="shared" si="7"/>
        <v>8.2025859618700441</v>
      </c>
      <c r="AA12" s="87">
        <f t="shared" si="7"/>
        <v>3.0322122699095315</v>
      </c>
      <c r="AB12" s="87">
        <f t="shared" si="7"/>
        <v>0</v>
      </c>
      <c r="AC12" s="87">
        <f t="shared" si="7"/>
        <v>12.085409485262245</v>
      </c>
      <c r="AD12" s="87">
        <f t="shared" si="7"/>
        <v>0</v>
      </c>
      <c r="AE12" s="87">
        <f t="shared" si="7"/>
        <v>15.063234675800713</v>
      </c>
      <c r="AF12" s="87">
        <f t="shared" si="7"/>
        <v>8.8432692597386975</v>
      </c>
      <c r="AG12" s="87">
        <f t="shared" si="7"/>
        <v>35.991913420801659</v>
      </c>
      <c r="AH12" s="87">
        <f t="shared" si="7"/>
        <v>45100.404866781173</v>
      </c>
      <c r="AI12" s="65"/>
    </row>
    <row r="13" spans="1:35" x14ac:dyDescent="0.25">
      <c r="A13" s="133"/>
      <c r="B13" s="160"/>
      <c r="C13" s="26" t="s">
        <v>14</v>
      </c>
      <c r="D13" s="57">
        <v>145.713957046513</v>
      </c>
      <c r="E13" s="57"/>
      <c r="F13" s="57">
        <v>1.9653914036523206</v>
      </c>
      <c r="G13" s="58">
        <f t="shared" si="1"/>
        <v>147.67934845016532</v>
      </c>
      <c r="H13" s="57">
        <v>316.64881194534127</v>
      </c>
      <c r="I13" s="59">
        <f t="shared" si="2"/>
        <v>464.32816039550659</v>
      </c>
      <c r="J13" s="57"/>
      <c r="K13" s="57"/>
      <c r="L13" s="57"/>
      <c r="M13" s="57">
        <v>0.97006545699072211</v>
      </c>
      <c r="N13" s="57">
        <v>0.45170128428408329</v>
      </c>
      <c r="O13" s="57">
        <v>4.1853621640945331</v>
      </c>
      <c r="P13" s="59">
        <f t="shared" si="3"/>
        <v>5.6071289053693381</v>
      </c>
      <c r="Q13" s="57">
        <v>7.3676294398946229</v>
      </c>
      <c r="R13" s="57">
        <v>0.5124297637795443</v>
      </c>
      <c r="S13" s="57">
        <v>8.420936432884174</v>
      </c>
      <c r="T13" s="59">
        <f t="shared" si="4"/>
        <v>16.300995636558341</v>
      </c>
      <c r="U13" s="57"/>
      <c r="V13" s="57"/>
      <c r="W13" s="57"/>
      <c r="X13" s="57"/>
      <c r="Y13" s="57"/>
      <c r="Z13" s="59">
        <f t="shared" si="5"/>
        <v>0</v>
      </c>
      <c r="AA13" s="57">
        <v>0.1673012085220299</v>
      </c>
      <c r="AB13" s="57"/>
      <c r="AC13" s="57">
        <v>1.8206929977820694</v>
      </c>
      <c r="AD13" s="57"/>
      <c r="AE13" s="57">
        <v>2.9665966911425463</v>
      </c>
      <c r="AF13" s="57">
        <v>0.87207772994586419</v>
      </c>
      <c r="AG13" s="59">
        <f t="shared" si="6"/>
        <v>5.6593674188704792</v>
      </c>
      <c r="AH13" s="58">
        <f t="shared" si="0"/>
        <v>492.06295356482678</v>
      </c>
      <c r="AI13" s="65"/>
    </row>
    <row r="14" spans="1:35" x14ac:dyDescent="0.25">
      <c r="A14" s="133"/>
      <c r="B14" s="161"/>
      <c r="C14" s="28" t="s">
        <v>10</v>
      </c>
      <c r="D14" s="87">
        <f>D12+D13</f>
        <v>36911.445625270455</v>
      </c>
      <c r="E14" s="87">
        <f t="shared" ref="E14:AH14" si="8">E12+E13</f>
        <v>0</v>
      </c>
      <c r="F14" s="87">
        <f t="shared" si="8"/>
        <v>143.11778807083712</v>
      </c>
      <c r="G14" s="87">
        <f t="shared" si="8"/>
        <v>37054.56341334129</v>
      </c>
      <c r="H14" s="87">
        <f t="shared" si="8"/>
        <v>844.22840800075369</v>
      </c>
      <c r="I14" s="87">
        <f t="shared" si="8"/>
        <v>45194.638622578525</v>
      </c>
      <c r="J14" s="87">
        <f t="shared" si="8"/>
        <v>0</v>
      </c>
      <c r="K14" s="87">
        <f t="shared" si="8"/>
        <v>0</v>
      </c>
      <c r="L14" s="87">
        <f t="shared" si="8"/>
        <v>0</v>
      </c>
      <c r="M14" s="87">
        <f t="shared" si="8"/>
        <v>19.755978586930805</v>
      </c>
      <c r="N14" s="87">
        <f t="shared" si="8"/>
        <v>2.4150018287541117</v>
      </c>
      <c r="O14" s="87">
        <f t="shared" si="8"/>
        <v>68.274219667499324</v>
      </c>
      <c r="P14" s="87">
        <f t="shared" si="8"/>
        <v>90.445200083184261</v>
      </c>
      <c r="Q14" s="87">
        <f t="shared" si="8"/>
        <v>64.971886967621643</v>
      </c>
      <c r="R14" s="87">
        <f t="shared" si="8"/>
        <v>41.393507120755451</v>
      </c>
      <c r="S14" s="87">
        <f t="shared" si="8"/>
        <v>147.96522331593627</v>
      </c>
      <c r="T14" s="87">
        <f t="shared" si="8"/>
        <v>254.33061740431333</v>
      </c>
      <c r="U14" s="87">
        <f t="shared" si="8"/>
        <v>8.028376066193891</v>
      </c>
      <c r="V14" s="87">
        <f t="shared" si="8"/>
        <v>0</v>
      </c>
      <c r="W14" s="87">
        <f t="shared" si="8"/>
        <v>0</v>
      </c>
      <c r="X14" s="87">
        <f t="shared" si="8"/>
        <v>0.17420989567615203</v>
      </c>
      <c r="Y14" s="87">
        <f t="shared" si="8"/>
        <v>0</v>
      </c>
      <c r="Z14" s="87">
        <f t="shared" si="8"/>
        <v>8.2025859618700441</v>
      </c>
      <c r="AA14" s="87">
        <f t="shared" si="8"/>
        <v>3.1995134784315615</v>
      </c>
      <c r="AB14" s="87">
        <f t="shared" si="8"/>
        <v>0</v>
      </c>
      <c r="AC14" s="87">
        <f t="shared" si="8"/>
        <v>13.906102483044315</v>
      </c>
      <c r="AD14" s="87">
        <f t="shared" si="8"/>
        <v>0</v>
      </c>
      <c r="AE14" s="87">
        <f t="shared" si="8"/>
        <v>18.029831366943259</v>
      </c>
      <c r="AF14" s="87">
        <f t="shared" si="8"/>
        <v>9.7153469896845621</v>
      </c>
      <c r="AG14" s="87">
        <f t="shared" si="8"/>
        <v>41.65128083967214</v>
      </c>
      <c r="AH14" s="87">
        <f t="shared" si="8"/>
        <v>45592.467820345999</v>
      </c>
      <c r="AI14" s="65"/>
    </row>
    <row r="15" spans="1:35" ht="16.5" customHeight="1" x14ac:dyDescent="0.25">
      <c r="A15" s="133"/>
      <c r="B15" s="162" t="s">
        <v>83</v>
      </c>
      <c r="C15" s="29" t="s">
        <v>16</v>
      </c>
      <c r="D15" s="57"/>
      <c r="E15" s="57"/>
      <c r="F15" s="57"/>
      <c r="G15" s="58">
        <f t="shared" si="1"/>
        <v>0</v>
      </c>
      <c r="H15" s="57">
        <v>0.18649143490811249</v>
      </c>
      <c r="I15" s="59">
        <f t="shared" si="2"/>
        <v>0.18649143490811249</v>
      </c>
      <c r="J15" s="57">
        <v>4.3410624211343389</v>
      </c>
      <c r="K15" s="57"/>
      <c r="L15" s="57"/>
      <c r="M15" s="57"/>
      <c r="N15" s="57"/>
      <c r="O15" s="57">
        <v>5.2402892806340626E-2</v>
      </c>
      <c r="P15" s="59">
        <f t="shared" si="3"/>
        <v>4.3934653139406796</v>
      </c>
      <c r="Q15" s="57"/>
      <c r="R15" s="57"/>
      <c r="S15" s="57">
        <v>5.4167136898682328E-2</v>
      </c>
      <c r="T15" s="59">
        <f t="shared" si="4"/>
        <v>5.4167136898682328E-2</v>
      </c>
      <c r="U15" s="57"/>
      <c r="V15" s="57"/>
      <c r="W15" s="57"/>
      <c r="X15" s="57"/>
      <c r="Y15" s="57"/>
      <c r="Z15" s="59">
        <f t="shared" si="5"/>
        <v>0</v>
      </c>
      <c r="AA15" s="57"/>
      <c r="AB15" s="57"/>
      <c r="AC15" s="57"/>
      <c r="AD15" s="57"/>
      <c r="AE15" s="57"/>
      <c r="AF15" s="57"/>
      <c r="AG15" s="59">
        <f t="shared" si="6"/>
        <v>0</v>
      </c>
      <c r="AH15" s="58">
        <f t="shared" si="0"/>
        <v>4.6341238857474742</v>
      </c>
      <c r="AI15" s="65"/>
    </row>
    <row r="16" spans="1:35" x14ac:dyDescent="0.25">
      <c r="A16" s="133"/>
      <c r="B16" s="163"/>
      <c r="C16" s="29" t="s">
        <v>17</v>
      </c>
      <c r="D16" s="57">
        <v>7.6698565693103959E-2</v>
      </c>
      <c r="E16" s="57"/>
      <c r="F16" s="57"/>
      <c r="G16" s="58">
        <f t="shared" si="1"/>
        <v>7.6698565693103959E-2</v>
      </c>
      <c r="H16" s="57"/>
      <c r="I16" s="59">
        <f t="shared" si="2"/>
        <v>7.6698565693103959E-2</v>
      </c>
      <c r="J16" s="57"/>
      <c r="K16" s="57"/>
      <c r="L16" s="57"/>
      <c r="M16" s="57">
        <v>2.612691469577293E-2</v>
      </c>
      <c r="N16" s="57"/>
      <c r="O16" s="57">
        <v>0.11570811366145667</v>
      </c>
      <c r="P16" s="59">
        <f t="shared" si="3"/>
        <v>0.14183502835722961</v>
      </c>
      <c r="Q16" s="57"/>
      <c r="R16" s="57"/>
      <c r="S16" s="57"/>
      <c r="T16" s="59">
        <f t="shared" si="4"/>
        <v>0</v>
      </c>
      <c r="U16" s="57"/>
      <c r="V16" s="57"/>
      <c r="W16" s="57"/>
      <c r="X16" s="57"/>
      <c r="Y16" s="57"/>
      <c r="Z16" s="59">
        <f t="shared" si="5"/>
        <v>0</v>
      </c>
      <c r="AA16" s="57"/>
      <c r="AB16" s="57"/>
      <c r="AC16" s="57"/>
      <c r="AD16" s="57"/>
      <c r="AE16" s="57"/>
      <c r="AF16" s="57"/>
      <c r="AG16" s="59">
        <f t="shared" si="6"/>
        <v>0</v>
      </c>
      <c r="AH16" s="58">
        <f t="shared" si="0"/>
        <v>0.21853359405033357</v>
      </c>
      <c r="AI16" s="65"/>
    </row>
    <row r="17" spans="1:35" x14ac:dyDescent="0.25">
      <c r="A17" s="133"/>
      <c r="B17" s="163"/>
      <c r="C17" s="29" t="s">
        <v>18</v>
      </c>
      <c r="D17" s="57"/>
      <c r="E17" s="57"/>
      <c r="F17" s="57"/>
      <c r="G17" s="58">
        <f t="shared" si="1"/>
        <v>0</v>
      </c>
      <c r="H17" s="57"/>
      <c r="I17" s="59">
        <f t="shared" si="2"/>
        <v>0</v>
      </c>
      <c r="J17" s="57"/>
      <c r="K17" s="57"/>
      <c r="L17" s="57"/>
      <c r="M17" s="57"/>
      <c r="N17" s="57"/>
      <c r="O17" s="57"/>
      <c r="P17" s="59">
        <f t="shared" si="3"/>
        <v>0</v>
      </c>
      <c r="Q17" s="57"/>
      <c r="R17" s="57"/>
      <c r="S17" s="57"/>
      <c r="T17" s="59">
        <f t="shared" si="4"/>
        <v>0</v>
      </c>
      <c r="U17" s="57"/>
      <c r="V17" s="57"/>
      <c r="W17" s="57"/>
      <c r="X17" s="57"/>
      <c r="Y17" s="57"/>
      <c r="Z17" s="59">
        <f t="shared" si="5"/>
        <v>0</v>
      </c>
      <c r="AA17" s="57"/>
      <c r="AB17" s="57"/>
      <c r="AC17" s="57"/>
      <c r="AD17" s="57"/>
      <c r="AE17" s="57"/>
      <c r="AF17" s="57"/>
      <c r="AG17" s="59">
        <f t="shared" si="6"/>
        <v>0</v>
      </c>
      <c r="AH17" s="58">
        <f t="shared" si="0"/>
        <v>0</v>
      </c>
      <c r="AI17" s="65"/>
    </row>
    <row r="18" spans="1:35" x14ac:dyDescent="0.25">
      <c r="A18" s="133"/>
      <c r="B18" s="163"/>
      <c r="C18" s="29" t="s">
        <v>19</v>
      </c>
      <c r="D18" s="57">
        <v>1.9724817157460754</v>
      </c>
      <c r="E18" s="57"/>
      <c r="F18" s="57">
        <v>2.7802851492350553E-2</v>
      </c>
      <c r="G18" s="58">
        <f t="shared" si="1"/>
        <v>2.0002845672384262</v>
      </c>
      <c r="H18" s="57">
        <v>6.2185507232863702E-2</v>
      </c>
      <c r="I18" s="59">
        <f t="shared" si="2"/>
        <v>2.0624700744712898</v>
      </c>
      <c r="J18" s="57"/>
      <c r="K18" s="57"/>
      <c r="L18" s="57"/>
      <c r="M18" s="57">
        <v>51.731883646065619</v>
      </c>
      <c r="N18" s="57"/>
      <c r="O18" s="57">
        <v>0.96941516586716603</v>
      </c>
      <c r="P18" s="59">
        <f t="shared" si="3"/>
        <v>52.701298811932787</v>
      </c>
      <c r="Q18" s="57">
        <v>0.39698498224044471</v>
      </c>
      <c r="R18" s="57">
        <v>1.6765823297027825E-2</v>
      </c>
      <c r="S18" s="57">
        <v>0.44670926458569044</v>
      </c>
      <c r="T18" s="59">
        <f t="shared" si="4"/>
        <v>0.86046007012316295</v>
      </c>
      <c r="U18" s="57"/>
      <c r="V18" s="57"/>
      <c r="W18" s="57"/>
      <c r="X18" s="57"/>
      <c r="Y18" s="57"/>
      <c r="Z18" s="59">
        <f t="shared" si="5"/>
        <v>0</v>
      </c>
      <c r="AA18" s="57"/>
      <c r="AB18" s="57"/>
      <c r="AC18" s="57">
        <v>0.36545708138898469</v>
      </c>
      <c r="AD18" s="57"/>
      <c r="AE18" s="57"/>
      <c r="AF18" s="57"/>
      <c r="AG18" s="59">
        <f t="shared" si="6"/>
        <v>0.36545708138898469</v>
      </c>
      <c r="AH18" s="58">
        <f t="shared" si="0"/>
        <v>55.989686037916222</v>
      </c>
      <c r="AI18" s="65"/>
    </row>
    <row r="19" spans="1:35" x14ac:dyDescent="0.25">
      <c r="A19" s="133"/>
      <c r="B19" s="163"/>
      <c r="C19" s="29" t="s">
        <v>20</v>
      </c>
      <c r="D19" s="57">
        <v>2.3683923654096208</v>
      </c>
      <c r="E19" s="57"/>
      <c r="F19" s="57">
        <v>5.6351313918121704E-2</v>
      </c>
      <c r="G19" s="58">
        <f t="shared" si="1"/>
        <v>2.4247436793277424</v>
      </c>
      <c r="H19" s="57">
        <v>1.0535749516525152</v>
      </c>
      <c r="I19" s="59">
        <f t="shared" si="2"/>
        <v>3.4783186309802576</v>
      </c>
      <c r="J19" s="57"/>
      <c r="K19" s="57"/>
      <c r="L19" s="57"/>
      <c r="M19" s="57"/>
      <c r="N19" s="57">
        <v>11.511844044413921</v>
      </c>
      <c r="O19" s="57">
        <v>8.5344590146912633</v>
      </c>
      <c r="P19" s="59">
        <f t="shared" si="3"/>
        <v>20.046303059105185</v>
      </c>
      <c r="Q19" s="57"/>
      <c r="R19" s="57"/>
      <c r="S19" s="57">
        <v>0.28282082060360347</v>
      </c>
      <c r="T19" s="59">
        <f t="shared" si="4"/>
        <v>0.28282082060360347</v>
      </c>
      <c r="U19" s="57"/>
      <c r="V19" s="57"/>
      <c r="W19" s="57"/>
      <c r="X19" s="57"/>
      <c r="Y19" s="57"/>
      <c r="Z19" s="59">
        <f t="shared" si="5"/>
        <v>0</v>
      </c>
      <c r="AA19" s="57"/>
      <c r="AB19" s="57"/>
      <c r="AC19" s="57"/>
      <c r="AD19" s="57"/>
      <c r="AE19" s="57">
        <v>0.51785284117073915</v>
      </c>
      <c r="AF19" s="57">
        <v>2.1442890618530407E-3</v>
      </c>
      <c r="AG19" s="59">
        <f t="shared" si="6"/>
        <v>0.5199971302325922</v>
      </c>
      <c r="AH19" s="58">
        <f t="shared" si="0"/>
        <v>24.327439640921639</v>
      </c>
      <c r="AI19" s="65"/>
    </row>
    <row r="20" spans="1:35" x14ac:dyDescent="0.25">
      <c r="A20" s="133"/>
      <c r="B20" s="163"/>
      <c r="C20" s="29" t="s">
        <v>21</v>
      </c>
      <c r="D20" s="57">
        <v>11.348231483911162</v>
      </c>
      <c r="E20" s="57"/>
      <c r="F20" s="57">
        <v>2.2017720223324964</v>
      </c>
      <c r="G20" s="58">
        <f t="shared" si="1"/>
        <v>13.550003506243659</v>
      </c>
      <c r="H20" s="57">
        <v>0.22604379376708716</v>
      </c>
      <c r="I20" s="59">
        <f t="shared" si="2"/>
        <v>13.776047300010745</v>
      </c>
      <c r="J20" s="57"/>
      <c r="K20" s="57"/>
      <c r="L20" s="57"/>
      <c r="M20" s="57">
        <v>0.65544512529697574</v>
      </c>
      <c r="N20" s="57"/>
      <c r="O20" s="57">
        <v>984.60748747981188</v>
      </c>
      <c r="P20" s="59">
        <f t="shared" si="3"/>
        <v>985.26293260510886</v>
      </c>
      <c r="Q20" s="57">
        <v>0.46321078199483084</v>
      </c>
      <c r="R20" s="57">
        <v>1.0667301189752449</v>
      </c>
      <c r="S20" s="57">
        <v>3.8599142047197148</v>
      </c>
      <c r="T20" s="59">
        <f t="shared" si="4"/>
        <v>5.3898551056897901</v>
      </c>
      <c r="U20" s="57">
        <v>1.0022415894405099</v>
      </c>
      <c r="V20" s="57"/>
      <c r="W20" s="57"/>
      <c r="X20" s="57"/>
      <c r="Y20" s="57"/>
      <c r="Z20" s="59">
        <f t="shared" si="5"/>
        <v>1.0022415894405099</v>
      </c>
      <c r="AA20" s="57">
        <v>6.1108012094443331E-2</v>
      </c>
      <c r="AB20" s="57"/>
      <c r="AC20" s="57">
        <v>0.55098508179277128</v>
      </c>
      <c r="AD20" s="57"/>
      <c r="AE20" s="57"/>
      <c r="AF20" s="57">
        <v>0.49369956172423507</v>
      </c>
      <c r="AG20" s="59">
        <f t="shared" si="6"/>
        <v>1.0446846435170063</v>
      </c>
      <c r="AH20" s="58">
        <f t="shared" si="0"/>
        <v>1006.5368692558613</v>
      </c>
      <c r="AI20" s="65"/>
    </row>
    <row r="21" spans="1:35" x14ac:dyDescent="0.25">
      <c r="A21" s="133"/>
      <c r="B21" s="164"/>
      <c r="C21" s="30" t="s">
        <v>10</v>
      </c>
      <c r="D21" s="88">
        <f>SUM(D15:D20)</f>
        <v>15.765804130759962</v>
      </c>
      <c r="E21" s="88">
        <f t="shared" ref="E21:Z21" si="9">SUM(E15:E20)</f>
        <v>0</v>
      </c>
      <c r="F21" s="88">
        <f t="shared" si="9"/>
        <v>2.2859261877429686</v>
      </c>
      <c r="G21" s="88">
        <f t="shared" si="9"/>
        <v>18.051730318502933</v>
      </c>
      <c r="H21" s="88">
        <f t="shared" si="9"/>
        <v>1.5282956875605787</v>
      </c>
      <c r="I21" s="88">
        <f t="shared" si="9"/>
        <v>19.580026006063509</v>
      </c>
      <c r="J21" s="88">
        <f t="shared" si="9"/>
        <v>4.3410624211343389</v>
      </c>
      <c r="K21" s="88">
        <f t="shared" si="9"/>
        <v>0</v>
      </c>
      <c r="L21" s="88">
        <f t="shared" si="9"/>
        <v>0</v>
      </c>
      <c r="M21" s="88">
        <f t="shared" si="9"/>
        <v>52.41345568605837</v>
      </c>
      <c r="N21" s="88">
        <f t="shared" si="9"/>
        <v>11.511844044413921</v>
      </c>
      <c r="O21" s="88">
        <f t="shared" si="9"/>
        <v>994.27947266683816</v>
      </c>
      <c r="P21" s="88">
        <f t="shared" si="9"/>
        <v>1062.5458348184447</v>
      </c>
      <c r="Q21" s="88">
        <f t="shared" si="9"/>
        <v>0.86019576423527555</v>
      </c>
      <c r="R21" s="88">
        <f t="shared" si="9"/>
        <v>1.0834959422722727</v>
      </c>
      <c r="S21" s="88">
        <f t="shared" si="9"/>
        <v>4.6436114268076913</v>
      </c>
      <c r="T21" s="88">
        <f t="shared" si="9"/>
        <v>6.5873031333152383</v>
      </c>
      <c r="U21" s="88">
        <f t="shared" si="9"/>
        <v>1.0022415894405099</v>
      </c>
      <c r="V21" s="88">
        <f t="shared" si="9"/>
        <v>0</v>
      </c>
      <c r="W21" s="88">
        <f t="shared" si="9"/>
        <v>0</v>
      </c>
      <c r="X21" s="88">
        <f t="shared" si="9"/>
        <v>0</v>
      </c>
      <c r="Y21" s="88">
        <f t="shared" si="9"/>
        <v>0</v>
      </c>
      <c r="Z21" s="88">
        <f t="shared" si="9"/>
        <v>1.0022415894405099</v>
      </c>
      <c r="AA21" s="88">
        <f>SUM(AA15:AA20)</f>
        <v>6.1108012094443331E-2</v>
      </c>
      <c r="AB21" s="88">
        <f t="shared" ref="AB21:AH21" si="10">SUM(AB15:AB20)</f>
        <v>0</v>
      </c>
      <c r="AC21" s="88">
        <f t="shared" si="10"/>
        <v>0.91644216318175598</v>
      </c>
      <c r="AD21" s="88">
        <f t="shared" si="10"/>
        <v>0</v>
      </c>
      <c r="AE21" s="88">
        <f t="shared" si="10"/>
        <v>0.51785284117073915</v>
      </c>
      <c r="AF21" s="88">
        <f t="shared" si="10"/>
        <v>0.49584385078608811</v>
      </c>
      <c r="AG21" s="88">
        <f t="shared" si="10"/>
        <v>1.9301388551385832</v>
      </c>
      <c r="AH21" s="88">
        <f t="shared" si="10"/>
        <v>1091.7066524144971</v>
      </c>
      <c r="AI21" s="65"/>
    </row>
    <row r="22" spans="1:35" x14ac:dyDescent="0.25">
      <c r="A22" s="133"/>
      <c r="B22" s="165" t="s">
        <v>4</v>
      </c>
      <c r="C22" s="31" t="s">
        <v>22</v>
      </c>
      <c r="D22" s="57">
        <v>18.821171306353207</v>
      </c>
      <c r="E22" s="57"/>
      <c r="F22" s="57">
        <v>7.8024814483142524E-2</v>
      </c>
      <c r="G22" s="58">
        <f t="shared" si="1"/>
        <v>18.899196120836351</v>
      </c>
      <c r="H22" s="57">
        <v>0.71391117518285119</v>
      </c>
      <c r="I22" s="59">
        <f t="shared" si="2"/>
        <v>19.613107296019201</v>
      </c>
      <c r="J22" s="57"/>
      <c r="K22" s="57"/>
      <c r="L22" s="57"/>
      <c r="M22" s="57">
        <v>0.25143545476353829</v>
      </c>
      <c r="N22" s="57"/>
      <c r="O22" s="57">
        <v>0.95946774059129047</v>
      </c>
      <c r="P22" s="59">
        <f t="shared" si="3"/>
        <v>1.2109031953548288</v>
      </c>
      <c r="Q22" s="57">
        <v>151.75320319378989</v>
      </c>
      <c r="R22" s="57"/>
      <c r="S22" s="57">
        <v>6.1048974454831671E-2</v>
      </c>
      <c r="T22" s="59">
        <f t="shared" si="4"/>
        <v>151.81425216824471</v>
      </c>
      <c r="U22" s="57">
        <v>4.9893918983553158E-2</v>
      </c>
      <c r="V22" s="57"/>
      <c r="W22" s="57"/>
      <c r="X22" s="57"/>
      <c r="Y22" s="57"/>
      <c r="Z22" s="59">
        <f t="shared" si="5"/>
        <v>4.9893918983553158E-2</v>
      </c>
      <c r="AA22" s="57"/>
      <c r="AB22" s="57"/>
      <c r="AC22" s="57">
        <v>1.7438212457490533E-2</v>
      </c>
      <c r="AD22" s="57"/>
      <c r="AE22" s="57"/>
      <c r="AF22" s="57">
        <v>3.5443293596625687E-2</v>
      </c>
      <c r="AG22" s="59">
        <f t="shared" si="6"/>
        <v>5.288150605411622E-2</v>
      </c>
      <c r="AH22" s="58">
        <f t="shared" si="0"/>
        <v>172.7410380846564</v>
      </c>
      <c r="AI22" s="65"/>
    </row>
    <row r="23" spans="1:35" x14ac:dyDescent="0.25">
      <c r="A23" s="133"/>
      <c r="B23" s="166"/>
      <c r="C23" s="31" t="s">
        <v>23</v>
      </c>
      <c r="D23" s="57"/>
      <c r="E23" s="57"/>
      <c r="F23" s="57"/>
      <c r="G23" s="58">
        <f t="shared" si="1"/>
        <v>0</v>
      </c>
      <c r="H23" s="57"/>
      <c r="I23" s="59">
        <f t="shared" si="2"/>
        <v>0</v>
      </c>
      <c r="J23" s="57"/>
      <c r="K23" s="57"/>
      <c r="L23" s="57"/>
      <c r="M23" s="57"/>
      <c r="N23" s="57"/>
      <c r="O23" s="57">
        <v>6.995546316880652E-2</v>
      </c>
      <c r="P23" s="59">
        <f t="shared" si="3"/>
        <v>6.995546316880652E-2</v>
      </c>
      <c r="Q23" s="57"/>
      <c r="R23" s="57">
        <v>1020.6785906327842</v>
      </c>
      <c r="S23" s="57">
        <v>0.49240820067002916</v>
      </c>
      <c r="T23" s="59">
        <f t="shared" si="4"/>
        <v>1021.1709988334543</v>
      </c>
      <c r="U23" s="57"/>
      <c r="V23" s="57"/>
      <c r="W23" s="57"/>
      <c r="X23" s="57"/>
      <c r="Y23" s="57"/>
      <c r="Z23" s="59">
        <f t="shared" si="5"/>
        <v>0</v>
      </c>
      <c r="AA23" s="57"/>
      <c r="AB23" s="57"/>
      <c r="AC23" s="57"/>
      <c r="AD23" s="57"/>
      <c r="AE23" s="57"/>
      <c r="AF23" s="57"/>
      <c r="AG23" s="59">
        <f t="shared" si="6"/>
        <v>0</v>
      </c>
      <c r="AH23" s="58">
        <f t="shared" si="0"/>
        <v>1021.240954296623</v>
      </c>
      <c r="AI23" s="65"/>
    </row>
    <row r="24" spans="1:35" x14ac:dyDescent="0.25">
      <c r="A24" s="133"/>
      <c r="B24" s="166"/>
      <c r="C24" s="31" t="s">
        <v>24</v>
      </c>
      <c r="D24" s="57">
        <v>2.2856411073772901E-2</v>
      </c>
      <c r="E24" s="57"/>
      <c r="F24" s="57">
        <v>7.5506301959867378E-2</v>
      </c>
      <c r="G24" s="58">
        <f t="shared" si="1"/>
        <v>9.8362713033640276E-2</v>
      </c>
      <c r="H24" s="57">
        <v>3.7886068465687713E-2</v>
      </c>
      <c r="I24" s="59">
        <f t="shared" si="2"/>
        <v>0.13624878149932798</v>
      </c>
      <c r="J24" s="57"/>
      <c r="K24" s="57"/>
      <c r="L24" s="57"/>
      <c r="M24" s="57"/>
      <c r="N24" s="57"/>
      <c r="O24" s="57">
        <v>3.4854358247886572</v>
      </c>
      <c r="P24" s="59">
        <f t="shared" si="3"/>
        <v>3.4854358247886572</v>
      </c>
      <c r="Q24" s="57">
        <v>6.4564584475908127E-2</v>
      </c>
      <c r="R24" s="57"/>
      <c r="S24" s="57">
        <v>1598.2031485848254</v>
      </c>
      <c r="T24" s="59">
        <f t="shared" si="4"/>
        <v>1598.2677131693013</v>
      </c>
      <c r="U24" s="57"/>
      <c r="V24" s="57"/>
      <c r="W24" s="57"/>
      <c r="X24" s="57"/>
      <c r="Y24" s="57"/>
      <c r="Z24" s="59">
        <f t="shared" si="5"/>
        <v>0</v>
      </c>
      <c r="AA24" s="57">
        <v>0.28599437721372878</v>
      </c>
      <c r="AB24" s="57"/>
      <c r="AC24" s="57">
        <v>6.2015145844836049E-2</v>
      </c>
      <c r="AD24" s="57"/>
      <c r="AE24" s="57"/>
      <c r="AF24" s="57">
        <v>7.1060136001349028E-2</v>
      </c>
      <c r="AG24" s="59">
        <f t="shared" si="6"/>
        <v>0.13307528184618508</v>
      </c>
      <c r="AH24" s="58">
        <f t="shared" si="0"/>
        <v>1602.3084674346492</v>
      </c>
      <c r="AI24" s="65"/>
    </row>
    <row r="25" spans="1:35" x14ac:dyDescent="0.25">
      <c r="A25" s="133"/>
      <c r="B25" s="167"/>
      <c r="C25" s="32" t="s">
        <v>10</v>
      </c>
      <c r="D25" s="91">
        <f>SUM(D22:D24)</f>
        <v>18.844027717426979</v>
      </c>
      <c r="E25" s="91">
        <f t="shared" ref="E25:AH25" si="11">SUM(E22:E24)</f>
        <v>0</v>
      </c>
      <c r="F25" s="91">
        <f t="shared" si="11"/>
        <v>0.1535311164430099</v>
      </c>
      <c r="G25" s="91">
        <f t="shared" si="11"/>
        <v>18.997558833869991</v>
      </c>
      <c r="H25" s="91">
        <f t="shared" si="11"/>
        <v>0.75179724364853895</v>
      </c>
      <c r="I25" s="91">
        <f t="shared" si="11"/>
        <v>19.749356077518531</v>
      </c>
      <c r="J25" s="91">
        <f t="shared" si="11"/>
        <v>0</v>
      </c>
      <c r="K25" s="91">
        <f t="shared" si="11"/>
        <v>0</v>
      </c>
      <c r="L25" s="91">
        <f t="shared" si="11"/>
        <v>0</v>
      </c>
      <c r="M25" s="91">
        <f t="shared" si="11"/>
        <v>0.25143545476353829</v>
      </c>
      <c r="N25" s="91">
        <f t="shared" si="11"/>
        <v>0</v>
      </c>
      <c r="O25" s="91">
        <f t="shared" si="11"/>
        <v>4.514859028548754</v>
      </c>
      <c r="P25" s="91">
        <f t="shared" si="11"/>
        <v>4.7662944833122927</v>
      </c>
      <c r="Q25" s="91">
        <f t="shared" si="11"/>
        <v>151.81776777826579</v>
      </c>
      <c r="R25" s="91">
        <f t="shared" si="11"/>
        <v>1020.6785906327842</v>
      </c>
      <c r="S25" s="91">
        <f t="shared" si="11"/>
        <v>1598.7566057599502</v>
      </c>
      <c r="T25" s="91">
        <f t="shared" si="11"/>
        <v>2771.2529641710003</v>
      </c>
      <c r="U25" s="91">
        <f t="shared" si="11"/>
        <v>4.9893918983553158E-2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4.9893918983553158E-2</v>
      </c>
      <c r="AA25" s="91">
        <f t="shared" si="11"/>
        <v>0.28599437721372878</v>
      </c>
      <c r="AB25" s="91">
        <f t="shared" si="11"/>
        <v>0</v>
      </c>
      <c r="AC25" s="91">
        <f t="shared" si="11"/>
        <v>7.9453358302326582E-2</v>
      </c>
      <c r="AD25" s="91">
        <f t="shared" si="11"/>
        <v>0</v>
      </c>
      <c r="AE25" s="91">
        <f t="shared" si="11"/>
        <v>0</v>
      </c>
      <c r="AF25" s="91">
        <f t="shared" si="11"/>
        <v>0.10650342959797471</v>
      </c>
      <c r="AG25" s="91">
        <f t="shared" si="11"/>
        <v>0.18595678790030129</v>
      </c>
      <c r="AH25" s="91">
        <f t="shared" si="11"/>
        <v>2796.2904598159284</v>
      </c>
      <c r="AI25" s="65"/>
    </row>
    <row r="26" spans="1:35" x14ac:dyDescent="0.25">
      <c r="A26" s="133"/>
      <c r="B26" s="168" t="s">
        <v>5</v>
      </c>
      <c r="C26" s="33" t="s">
        <v>25</v>
      </c>
      <c r="D26" s="57">
        <v>2.3685258842420498</v>
      </c>
      <c r="E26" s="57"/>
      <c r="F26" s="57">
        <v>1.0502275116161297</v>
      </c>
      <c r="G26" s="58">
        <f t="shared" si="1"/>
        <v>3.4187533958581797</v>
      </c>
      <c r="H26" s="57">
        <v>0.39692322296160776</v>
      </c>
      <c r="I26" s="59">
        <f t="shared" si="2"/>
        <v>3.8156766188197873</v>
      </c>
      <c r="J26" s="57"/>
      <c r="K26" s="57"/>
      <c r="L26" s="57"/>
      <c r="M26" s="57"/>
      <c r="N26" s="57">
        <v>0.22451307652090136</v>
      </c>
      <c r="O26" s="57">
        <v>3.5805070516694619</v>
      </c>
      <c r="P26" s="59">
        <f t="shared" si="3"/>
        <v>3.8050201281903631</v>
      </c>
      <c r="Q26" s="57"/>
      <c r="R26" s="57"/>
      <c r="S26" s="57"/>
      <c r="T26" s="59">
        <f t="shared" si="4"/>
        <v>0</v>
      </c>
      <c r="U26" s="57">
        <v>650.6221350337687</v>
      </c>
      <c r="V26" s="57"/>
      <c r="W26" s="57">
        <v>1.4342440482732659</v>
      </c>
      <c r="X26" s="57">
        <v>0.72838719629808635</v>
      </c>
      <c r="Y26" s="57"/>
      <c r="Z26" s="59">
        <f t="shared" si="5"/>
        <v>652.78476627834004</v>
      </c>
      <c r="AA26" s="57">
        <v>0.17144300427650513</v>
      </c>
      <c r="AB26" s="57"/>
      <c r="AC26" s="57"/>
      <c r="AD26" s="57"/>
      <c r="AE26" s="57">
        <v>1.392825163502964</v>
      </c>
      <c r="AF26" s="57">
        <v>0.76467177811523634</v>
      </c>
      <c r="AG26" s="59">
        <f t="shared" si="6"/>
        <v>2.1574969416182004</v>
      </c>
      <c r="AH26" s="58">
        <f t="shared" si="0"/>
        <v>662.73440297124489</v>
      </c>
      <c r="AI26" s="65"/>
    </row>
    <row r="27" spans="1:35" x14ac:dyDescent="0.25">
      <c r="A27" s="133"/>
      <c r="B27" s="169"/>
      <c r="C27" s="33" t="s">
        <v>26</v>
      </c>
      <c r="D27" s="57"/>
      <c r="E27" s="57"/>
      <c r="F27" s="57"/>
      <c r="G27" s="58">
        <f t="shared" si="1"/>
        <v>0</v>
      </c>
      <c r="H27" s="57"/>
      <c r="I27" s="59">
        <f t="shared" si="2"/>
        <v>0</v>
      </c>
      <c r="J27" s="57"/>
      <c r="K27" s="57"/>
      <c r="L27" s="57"/>
      <c r="M27" s="57"/>
      <c r="N27" s="57"/>
      <c r="O27" s="57"/>
      <c r="P27" s="59">
        <f t="shared" si="3"/>
        <v>0</v>
      </c>
      <c r="Q27" s="57"/>
      <c r="R27" s="57"/>
      <c r="S27" s="57"/>
      <c r="T27" s="59">
        <f t="shared" si="4"/>
        <v>0</v>
      </c>
      <c r="U27" s="57"/>
      <c r="V27" s="57"/>
      <c r="W27" s="57"/>
      <c r="X27" s="57"/>
      <c r="Y27" s="57"/>
      <c r="Z27" s="59">
        <f t="shared" si="5"/>
        <v>0</v>
      </c>
      <c r="AA27" s="57"/>
      <c r="AB27" s="57"/>
      <c r="AC27" s="57"/>
      <c r="AD27" s="57"/>
      <c r="AE27" s="57"/>
      <c r="AF27" s="57"/>
      <c r="AG27" s="59">
        <f t="shared" si="6"/>
        <v>0</v>
      </c>
      <c r="AH27" s="58">
        <f t="shared" si="0"/>
        <v>0</v>
      </c>
      <c r="AI27" s="65"/>
    </row>
    <row r="28" spans="1:35" x14ac:dyDescent="0.25">
      <c r="A28" s="133"/>
      <c r="B28" s="169"/>
      <c r="C28" s="33" t="s">
        <v>27</v>
      </c>
      <c r="D28" s="57"/>
      <c r="E28" s="57"/>
      <c r="F28" s="57"/>
      <c r="G28" s="58">
        <f t="shared" si="1"/>
        <v>0</v>
      </c>
      <c r="H28" s="57"/>
      <c r="I28" s="59">
        <f t="shared" si="2"/>
        <v>0</v>
      </c>
      <c r="J28" s="57"/>
      <c r="K28" s="57"/>
      <c r="L28" s="57"/>
      <c r="M28" s="57"/>
      <c r="N28" s="57"/>
      <c r="O28" s="57"/>
      <c r="P28" s="59">
        <f t="shared" si="3"/>
        <v>0</v>
      </c>
      <c r="Q28" s="57"/>
      <c r="R28" s="57"/>
      <c r="S28" s="57"/>
      <c r="T28" s="59">
        <f t="shared" si="4"/>
        <v>0</v>
      </c>
      <c r="U28" s="57"/>
      <c r="V28" s="57"/>
      <c r="W28" s="57">
        <v>15.538099608777983</v>
      </c>
      <c r="X28" s="57"/>
      <c r="Y28" s="57"/>
      <c r="Z28" s="59">
        <f t="shared" si="5"/>
        <v>15.538099608777983</v>
      </c>
      <c r="AA28" s="57"/>
      <c r="AB28" s="57"/>
      <c r="AC28" s="57"/>
      <c r="AD28" s="57"/>
      <c r="AE28" s="57"/>
      <c r="AF28" s="57"/>
      <c r="AG28" s="59">
        <f t="shared" si="6"/>
        <v>0</v>
      </c>
      <c r="AH28" s="58">
        <f t="shared" si="0"/>
        <v>15.538099608777983</v>
      </c>
      <c r="AI28" s="65"/>
    </row>
    <row r="29" spans="1:35" x14ac:dyDescent="0.25">
      <c r="A29" s="133"/>
      <c r="B29" s="169"/>
      <c r="C29" s="33" t="s">
        <v>28</v>
      </c>
      <c r="D29" s="57"/>
      <c r="E29" s="57"/>
      <c r="F29" s="57"/>
      <c r="G29" s="58">
        <f t="shared" si="1"/>
        <v>0</v>
      </c>
      <c r="H29" s="57"/>
      <c r="I29" s="59">
        <f t="shared" si="2"/>
        <v>0</v>
      </c>
      <c r="J29" s="57"/>
      <c r="K29" s="57"/>
      <c r="L29" s="57"/>
      <c r="M29" s="57"/>
      <c r="N29" s="57"/>
      <c r="O29" s="57"/>
      <c r="P29" s="59">
        <f t="shared" si="3"/>
        <v>0</v>
      </c>
      <c r="Q29" s="57"/>
      <c r="R29" s="57"/>
      <c r="S29" s="57"/>
      <c r="T29" s="59">
        <f t="shared" si="4"/>
        <v>0</v>
      </c>
      <c r="U29" s="57">
        <v>7.3565755344913288</v>
      </c>
      <c r="V29" s="57"/>
      <c r="W29" s="57"/>
      <c r="X29" s="57">
        <v>155.33132115796388</v>
      </c>
      <c r="Y29" s="57"/>
      <c r="Z29" s="59">
        <f t="shared" si="5"/>
        <v>162.68789669245521</v>
      </c>
      <c r="AA29" s="57"/>
      <c r="AB29" s="57"/>
      <c r="AC29" s="57"/>
      <c r="AD29" s="57"/>
      <c r="AE29" s="57"/>
      <c r="AF29" s="57">
        <v>8.4688668267457384E-2</v>
      </c>
      <c r="AG29" s="59">
        <f t="shared" si="6"/>
        <v>8.4688668267457384E-2</v>
      </c>
      <c r="AH29" s="58">
        <f t="shared" si="0"/>
        <v>162.77258536072267</v>
      </c>
      <c r="AI29" s="65"/>
    </row>
    <row r="30" spans="1:35" x14ac:dyDescent="0.25">
      <c r="A30" s="133"/>
      <c r="B30" s="169"/>
      <c r="C30" s="33" t="s">
        <v>29</v>
      </c>
      <c r="D30" s="57"/>
      <c r="E30" s="57"/>
      <c r="F30" s="57"/>
      <c r="G30" s="58">
        <f t="shared" si="1"/>
        <v>0</v>
      </c>
      <c r="H30" s="57"/>
      <c r="I30" s="59">
        <f t="shared" si="2"/>
        <v>0</v>
      </c>
      <c r="J30" s="57"/>
      <c r="K30" s="57"/>
      <c r="L30" s="57"/>
      <c r="M30" s="57"/>
      <c r="N30" s="57"/>
      <c r="O30" s="57"/>
      <c r="P30" s="59">
        <f t="shared" si="3"/>
        <v>0</v>
      </c>
      <c r="Q30" s="57"/>
      <c r="R30" s="57"/>
      <c r="S30" s="57"/>
      <c r="T30" s="59">
        <f t="shared" si="4"/>
        <v>0</v>
      </c>
      <c r="U30" s="57"/>
      <c r="V30" s="57"/>
      <c r="W30" s="57"/>
      <c r="X30" s="57"/>
      <c r="Y30" s="57"/>
      <c r="Z30" s="59">
        <f t="shared" si="5"/>
        <v>0</v>
      </c>
      <c r="AA30" s="57"/>
      <c r="AB30" s="57"/>
      <c r="AC30" s="57"/>
      <c r="AD30" s="57"/>
      <c r="AE30" s="57"/>
      <c r="AF30" s="57"/>
      <c r="AG30" s="59">
        <f t="shared" si="6"/>
        <v>0</v>
      </c>
      <c r="AH30" s="58">
        <f t="shared" si="0"/>
        <v>0</v>
      </c>
      <c r="AI30" s="65"/>
    </row>
    <row r="31" spans="1:35" x14ac:dyDescent="0.25">
      <c r="A31" s="133"/>
      <c r="B31" s="170"/>
      <c r="C31" s="34" t="s">
        <v>10</v>
      </c>
      <c r="D31" s="92">
        <f>SUM(D26:D30)</f>
        <v>2.3685258842420498</v>
      </c>
      <c r="E31" s="92">
        <f t="shared" ref="E31:AH31" si="12">SUM(E26:E30)</f>
        <v>0</v>
      </c>
      <c r="F31" s="92">
        <f t="shared" si="12"/>
        <v>1.0502275116161297</v>
      </c>
      <c r="G31" s="92">
        <f t="shared" si="12"/>
        <v>3.4187533958581797</v>
      </c>
      <c r="H31" s="92">
        <f t="shared" si="12"/>
        <v>0.39692322296160776</v>
      </c>
      <c r="I31" s="92">
        <f t="shared" si="12"/>
        <v>3.8156766188197873</v>
      </c>
      <c r="J31" s="92">
        <f t="shared" si="12"/>
        <v>0</v>
      </c>
      <c r="K31" s="92">
        <f t="shared" si="12"/>
        <v>0</v>
      </c>
      <c r="L31" s="92">
        <f t="shared" si="12"/>
        <v>0</v>
      </c>
      <c r="M31" s="92">
        <f t="shared" si="12"/>
        <v>0</v>
      </c>
      <c r="N31" s="92">
        <f t="shared" si="12"/>
        <v>0.22451307652090136</v>
      </c>
      <c r="O31" s="92">
        <f t="shared" si="12"/>
        <v>3.5805070516694619</v>
      </c>
      <c r="P31" s="92">
        <f t="shared" si="12"/>
        <v>3.8050201281903631</v>
      </c>
      <c r="Q31" s="92">
        <f t="shared" si="12"/>
        <v>0</v>
      </c>
      <c r="R31" s="92">
        <f t="shared" si="12"/>
        <v>0</v>
      </c>
      <c r="S31" s="92">
        <f t="shared" si="12"/>
        <v>0</v>
      </c>
      <c r="T31" s="92">
        <f t="shared" si="12"/>
        <v>0</v>
      </c>
      <c r="U31" s="92">
        <f t="shared" si="12"/>
        <v>657.97871056826</v>
      </c>
      <c r="V31" s="92">
        <f t="shared" si="12"/>
        <v>0</v>
      </c>
      <c r="W31" s="92">
        <f t="shared" si="12"/>
        <v>16.972343657051248</v>
      </c>
      <c r="X31" s="92">
        <f t="shared" si="12"/>
        <v>156.05970835426197</v>
      </c>
      <c r="Y31" s="92">
        <f t="shared" si="12"/>
        <v>0</v>
      </c>
      <c r="Z31" s="92">
        <f t="shared" si="12"/>
        <v>831.01076257957322</v>
      </c>
      <c r="AA31" s="92">
        <f t="shared" si="12"/>
        <v>0.17144300427650513</v>
      </c>
      <c r="AB31" s="92">
        <f t="shared" si="12"/>
        <v>0</v>
      </c>
      <c r="AC31" s="92">
        <f t="shared" si="12"/>
        <v>0</v>
      </c>
      <c r="AD31" s="92">
        <f t="shared" si="12"/>
        <v>0</v>
      </c>
      <c r="AE31" s="92">
        <f t="shared" si="12"/>
        <v>1.392825163502964</v>
      </c>
      <c r="AF31" s="92">
        <f t="shared" si="12"/>
        <v>0.8493604463826937</v>
      </c>
      <c r="AG31" s="92">
        <f t="shared" si="12"/>
        <v>2.2421856098856576</v>
      </c>
      <c r="AH31" s="92">
        <f t="shared" si="12"/>
        <v>841.04508794074559</v>
      </c>
      <c r="AI31" s="65"/>
    </row>
    <row r="32" spans="1:35" x14ac:dyDescent="0.25">
      <c r="A32" s="133"/>
      <c r="B32" s="12" t="s">
        <v>30</v>
      </c>
      <c r="C32" s="35" t="s">
        <v>31</v>
      </c>
      <c r="D32" s="57">
        <v>4.9742271989172675</v>
      </c>
      <c r="E32" s="57"/>
      <c r="F32" s="57">
        <v>0.13974283992383438</v>
      </c>
      <c r="G32" s="58">
        <f t="shared" si="1"/>
        <v>5.113970038841102</v>
      </c>
      <c r="H32" s="57">
        <v>0.29568398183970379</v>
      </c>
      <c r="I32" s="59">
        <f t="shared" si="2"/>
        <v>5.4096540206808061</v>
      </c>
      <c r="J32" s="57"/>
      <c r="K32" s="57"/>
      <c r="L32" s="57"/>
      <c r="M32" s="57">
        <v>0.44796380549403392</v>
      </c>
      <c r="N32" s="57"/>
      <c r="O32" s="57">
        <v>65.472733020297881</v>
      </c>
      <c r="P32" s="59">
        <f t="shared" si="3"/>
        <v>65.920696825791921</v>
      </c>
      <c r="Q32" s="57">
        <v>6.5117800141306845E-2</v>
      </c>
      <c r="R32" s="57">
        <v>101.64771001857123</v>
      </c>
      <c r="S32" s="57">
        <v>7.0170394910342351</v>
      </c>
      <c r="T32" s="59">
        <f t="shared" si="4"/>
        <v>108.72986730974678</v>
      </c>
      <c r="U32" s="57">
        <v>0.28752532622027066</v>
      </c>
      <c r="V32" s="57"/>
      <c r="W32" s="57"/>
      <c r="X32" s="57"/>
      <c r="Y32" s="57"/>
      <c r="Z32" s="59">
        <f t="shared" si="5"/>
        <v>0.28752532622027066</v>
      </c>
      <c r="AA32" s="57">
        <v>434.21755021276221</v>
      </c>
      <c r="AB32" s="57"/>
      <c r="AC32" s="57">
        <v>0.84497604631832679</v>
      </c>
      <c r="AD32" s="57"/>
      <c r="AE32" s="57">
        <v>3.7126503213920088E-2</v>
      </c>
      <c r="AF32" s="57">
        <v>7.4992880629381391</v>
      </c>
      <c r="AG32" s="59">
        <f t="shared" si="6"/>
        <v>8.3813906124703852</v>
      </c>
      <c r="AH32" s="58">
        <f t="shared" si="0"/>
        <v>622.94668430767229</v>
      </c>
      <c r="AI32" s="65"/>
    </row>
    <row r="33" spans="1:35" x14ac:dyDescent="0.25">
      <c r="A33" s="133"/>
      <c r="B33" s="51" t="s">
        <v>84</v>
      </c>
      <c r="C33" s="36" t="s">
        <v>32</v>
      </c>
      <c r="D33" s="57"/>
      <c r="E33" s="57"/>
      <c r="F33" s="57"/>
      <c r="G33" s="58">
        <f t="shared" si="1"/>
        <v>0</v>
      </c>
      <c r="H33" s="57"/>
      <c r="I33" s="59">
        <f t="shared" si="2"/>
        <v>0</v>
      </c>
      <c r="J33" s="57"/>
      <c r="K33" s="57"/>
      <c r="L33" s="57"/>
      <c r="M33" s="57"/>
      <c r="N33" s="57"/>
      <c r="O33" s="57"/>
      <c r="P33" s="59">
        <f t="shared" si="3"/>
        <v>0</v>
      </c>
      <c r="Q33" s="57"/>
      <c r="R33" s="57"/>
      <c r="S33" s="57"/>
      <c r="T33" s="59">
        <f t="shared" si="4"/>
        <v>0</v>
      </c>
      <c r="U33" s="57"/>
      <c r="V33" s="57"/>
      <c r="W33" s="57"/>
      <c r="X33" s="57"/>
      <c r="Y33" s="57"/>
      <c r="Z33" s="59">
        <f t="shared" si="5"/>
        <v>0</v>
      </c>
      <c r="AA33" s="57"/>
      <c r="AB33" s="57"/>
      <c r="AC33" s="57"/>
      <c r="AD33" s="57"/>
      <c r="AE33" s="57"/>
      <c r="AF33" s="57"/>
      <c r="AG33" s="59">
        <f t="shared" si="6"/>
        <v>0</v>
      </c>
      <c r="AH33" s="58">
        <f t="shared" si="0"/>
        <v>0</v>
      </c>
      <c r="AI33" s="65"/>
    </row>
    <row r="34" spans="1:35" ht="16.5" customHeight="1" x14ac:dyDescent="0.25">
      <c r="A34" s="133"/>
      <c r="B34" s="171" t="s">
        <v>85</v>
      </c>
      <c r="C34" s="37" t="s">
        <v>33</v>
      </c>
      <c r="D34" s="57">
        <v>2.18609695354602</v>
      </c>
      <c r="E34" s="57"/>
      <c r="F34" s="57"/>
      <c r="G34" s="58">
        <f t="shared" si="1"/>
        <v>2.18609695354602</v>
      </c>
      <c r="H34" s="57">
        <v>3.9867876417285293E-2</v>
      </c>
      <c r="I34" s="59">
        <f t="shared" si="2"/>
        <v>2.2259648299633055</v>
      </c>
      <c r="J34" s="57"/>
      <c r="K34" s="57"/>
      <c r="L34" s="57"/>
      <c r="M34" s="57">
        <v>0.90662484968403756</v>
      </c>
      <c r="N34" s="57"/>
      <c r="O34" s="57">
        <v>0.59902119987875146</v>
      </c>
      <c r="P34" s="59">
        <f t="shared" si="3"/>
        <v>1.505646049562789</v>
      </c>
      <c r="Q34" s="57"/>
      <c r="R34" s="57"/>
      <c r="S34" s="57">
        <v>0.115005229949492</v>
      </c>
      <c r="T34" s="59">
        <f t="shared" si="4"/>
        <v>0.115005229949492</v>
      </c>
      <c r="U34" s="57"/>
      <c r="V34" s="57"/>
      <c r="W34" s="57"/>
      <c r="X34" s="57"/>
      <c r="Y34" s="57"/>
      <c r="Z34" s="59">
        <f t="shared" si="5"/>
        <v>0</v>
      </c>
      <c r="AA34" s="57">
        <v>0.14506858067586198</v>
      </c>
      <c r="AB34" s="57"/>
      <c r="AC34" s="57">
        <v>41.326517428366493</v>
      </c>
      <c r="AD34" s="57"/>
      <c r="AE34" s="57"/>
      <c r="AF34" s="57">
        <v>1.2120521915871265</v>
      </c>
      <c r="AG34" s="59">
        <f t="shared" si="6"/>
        <v>42.53856961995362</v>
      </c>
      <c r="AH34" s="58">
        <f t="shared" si="0"/>
        <v>46.530254310105065</v>
      </c>
      <c r="AI34" s="65"/>
    </row>
    <row r="35" spans="1:35" x14ac:dyDescent="0.25">
      <c r="A35" s="133"/>
      <c r="B35" s="172"/>
      <c r="C35" s="37" t="s">
        <v>34</v>
      </c>
      <c r="D35" s="57"/>
      <c r="E35" s="57"/>
      <c r="F35" s="57"/>
      <c r="G35" s="58">
        <f t="shared" si="1"/>
        <v>0</v>
      </c>
      <c r="H35" s="57"/>
      <c r="I35" s="59">
        <f t="shared" si="2"/>
        <v>0</v>
      </c>
      <c r="J35" s="57"/>
      <c r="K35" s="57"/>
      <c r="L35" s="57"/>
      <c r="M35" s="57"/>
      <c r="N35" s="57"/>
      <c r="O35" s="57"/>
      <c r="P35" s="59">
        <f t="shared" si="3"/>
        <v>0</v>
      </c>
      <c r="Q35" s="57"/>
      <c r="R35" s="57"/>
      <c r="S35" s="57"/>
      <c r="T35" s="59">
        <f t="shared" si="4"/>
        <v>0</v>
      </c>
      <c r="U35" s="57"/>
      <c r="V35" s="57"/>
      <c r="W35" s="57"/>
      <c r="X35" s="57"/>
      <c r="Y35" s="57"/>
      <c r="Z35" s="59">
        <f t="shared" si="5"/>
        <v>0</v>
      </c>
      <c r="AA35" s="57"/>
      <c r="AB35" s="57"/>
      <c r="AC35" s="57"/>
      <c r="AD35" s="57"/>
      <c r="AE35" s="57"/>
      <c r="AF35" s="57"/>
      <c r="AG35" s="59">
        <f t="shared" si="6"/>
        <v>0</v>
      </c>
      <c r="AH35" s="58">
        <f t="shared" si="0"/>
        <v>0</v>
      </c>
      <c r="AI35" s="65"/>
    </row>
    <row r="36" spans="1:35" x14ac:dyDescent="0.25">
      <c r="A36" s="133"/>
      <c r="B36" s="172"/>
      <c r="C36" s="37" t="s">
        <v>35</v>
      </c>
      <c r="D36" s="57">
        <v>17.664523999149029</v>
      </c>
      <c r="E36" s="57"/>
      <c r="F36" s="57"/>
      <c r="G36" s="58">
        <f t="shared" si="1"/>
        <v>17.664523999149029</v>
      </c>
      <c r="H36" s="57">
        <v>0.62321070911914167</v>
      </c>
      <c r="I36" s="59">
        <f t="shared" si="2"/>
        <v>18.287734708268172</v>
      </c>
      <c r="J36" s="57"/>
      <c r="K36" s="57"/>
      <c r="L36" s="57"/>
      <c r="M36" s="57"/>
      <c r="N36" s="57">
        <v>0.14029686892817067</v>
      </c>
      <c r="O36" s="57">
        <v>0.30319532031601615</v>
      </c>
      <c r="P36" s="59">
        <f t="shared" si="3"/>
        <v>0.44349218924418682</v>
      </c>
      <c r="Q36" s="57"/>
      <c r="R36" s="57"/>
      <c r="S36" s="57"/>
      <c r="T36" s="59">
        <f t="shared" si="4"/>
        <v>0</v>
      </c>
      <c r="U36" s="57"/>
      <c r="V36" s="57"/>
      <c r="W36" s="57"/>
      <c r="X36" s="57"/>
      <c r="Y36" s="57"/>
      <c r="Z36" s="59">
        <f t="shared" si="5"/>
        <v>0</v>
      </c>
      <c r="AA36" s="57"/>
      <c r="AB36" s="57"/>
      <c r="AC36" s="57"/>
      <c r="AD36" s="57"/>
      <c r="AE36" s="57">
        <v>338.97360045622423</v>
      </c>
      <c r="AF36" s="57">
        <v>2.0037405038432633E-2</v>
      </c>
      <c r="AG36" s="59">
        <f t="shared" si="6"/>
        <v>338.99363786126264</v>
      </c>
      <c r="AH36" s="58">
        <f t="shared" si="0"/>
        <v>357.72486475877497</v>
      </c>
      <c r="AI36" s="65"/>
    </row>
    <row r="37" spans="1:35" x14ac:dyDescent="0.25">
      <c r="A37" s="133"/>
      <c r="B37" s="172"/>
      <c r="C37" s="37" t="s">
        <v>36</v>
      </c>
      <c r="D37" s="57">
        <v>1.1064058076014882</v>
      </c>
      <c r="E37" s="57"/>
      <c r="F37" s="57">
        <v>2.5257589029212029E-2</v>
      </c>
      <c r="G37" s="58">
        <f t="shared" si="1"/>
        <v>1.1316633966307001</v>
      </c>
      <c r="H37" s="57">
        <v>3.3036397806383275E-2</v>
      </c>
      <c r="I37" s="59">
        <f t="shared" si="2"/>
        <v>1.1646997944370834</v>
      </c>
      <c r="J37" s="57"/>
      <c r="K37" s="57"/>
      <c r="L37" s="57"/>
      <c r="M37" s="57">
        <v>1.9792938199875456E-2</v>
      </c>
      <c r="N37" s="57"/>
      <c r="O37" s="57">
        <v>0.53450499234307303</v>
      </c>
      <c r="P37" s="59">
        <f t="shared" si="3"/>
        <v>0.55429793054294851</v>
      </c>
      <c r="Q37" s="57"/>
      <c r="R37" s="57">
        <v>0.32496977902547691</v>
      </c>
      <c r="S37" s="57">
        <v>0.39077776420462851</v>
      </c>
      <c r="T37" s="59">
        <f t="shared" si="4"/>
        <v>0.71574754323010548</v>
      </c>
      <c r="U37" s="57">
        <v>1.6951687173096849E-2</v>
      </c>
      <c r="V37" s="57"/>
      <c r="W37" s="57"/>
      <c r="X37" s="57"/>
      <c r="Y37" s="57"/>
      <c r="Z37" s="59">
        <f t="shared" si="5"/>
        <v>1.6951687173096849E-2</v>
      </c>
      <c r="AA37" s="57">
        <v>0.41992510010305656</v>
      </c>
      <c r="AB37" s="57"/>
      <c r="AC37" s="57">
        <v>1.336649037900417</v>
      </c>
      <c r="AD37" s="57"/>
      <c r="AE37" s="57">
        <v>2.3541384007612857E-2</v>
      </c>
      <c r="AF37" s="57">
        <v>154.90317318455521</v>
      </c>
      <c r="AG37" s="59">
        <f t="shared" si="6"/>
        <v>156.26336360646326</v>
      </c>
      <c r="AH37" s="58">
        <f t="shared" si="0"/>
        <v>159.13498566194954</v>
      </c>
      <c r="AI37" s="65"/>
    </row>
    <row r="38" spans="1:35" x14ac:dyDescent="0.25">
      <c r="A38" s="133"/>
      <c r="B38" s="173"/>
      <c r="C38" s="38" t="s">
        <v>10</v>
      </c>
      <c r="D38" s="93">
        <f>SUM(D34:D37)</f>
        <v>20.957026760296536</v>
      </c>
      <c r="E38" s="93">
        <f t="shared" ref="E38:P38" si="13">SUM(E34:E37)</f>
        <v>0</v>
      </c>
      <c r="F38" s="93">
        <f t="shared" si="13"/>
        <v>2.5257589029212029E-2</v>
      </c>
      <c r="G38" s="93">
        <f t="shared" si="13"/>
        <v>20.982284349325749</v>
      </c>
      <c r="H38" s="93">
        <f t="shared" si="13"/>
        <v>0.69611498334281019</v>
      </c>
      <c r="I38" s="93">
        <f t="shared" si="13"/>
        <v>21.678399332668562</v>
      </c>
      <c r="J38" s="93">
        <f t="shared" si="13"/>
        <v>0</v>
      </c>
      <c r="K38" s="93">
        <f t="shared" si="13"/>
        <v>0</v>
      </c>
      <c r="L38" s="93">
        <f t="shared" si="13"/>
        <v>0</v>
      </c>
      <c r="M38" s="93">
        <f t="shared" si="13"/>
        <v>0.92641778788391305</v>
      </c>
      <c r="N38" s="93">
        <f t="shared" si="13"/>
        <v>0.14029686892817067</v>
      </c>
      <c r="O38" s="93">
        <f t="shared" si="13"/>
        <v>1.4367215125378405</v>
      </c>
      <c r="P38" s="93">
        <f t="shared" si="13"/>
        <v>2.5034361693499241</v>
      </c>
      <c r="Q38" s="93">
        <f>SUM(Q34:Q37)</f>
        <v>0</v>
      </c>
      <c r="R38" s="93">
        <f t="shared" ref="R38:AH38" si="14">SUM(R34:R37)</f>
        <v>0.32496977902547691</v>
      </c>
      <c r="S38" s="93">
        <f t="shared" si="14"/>
        <v>0.50578299415412054</v>
      </c>
      <c r="T38" s="93">
        <f t="shared" si="14"/>
        <v>0.8307527731795975</v>
      </c>
      <c r="U38" s="93">
        <f t="shared" si="14"/>
        <v>1.6951687173096849E-2</v>
      </c>
      <c r="V38" s="93">
        <f t="shared" si="14"/>
        <v>0</v>
      </c>
      <c r="W38" s="93">
        <f t="shared" si="14"/>
        <v>0</v>
      </c>
      <c r="X38" s="93">
        <f t="shared" si="14"/>
        <v>0</v>
      </c>
      <c r="Y38" s="93">
        <f t="shared" si="14"/>
        <v>0</v>
      </c>
      <c r="Z38" s="93">
        <f t="shared" si="14"/>
        <v>1.6951687173096849E-2</v>
      </c>
      <c r="AA38" s="93">
        <f t="shared" si="14"/>
        <v>0.56499368077891854</v>
      </c>
      <c r="AB38" s="93">
        <f t="shared" si="14"/>
        <v>0</v>
      </c>
      <c r="AC38" s="93">
        <f t="shared" si="14"/>
        <v>42.663166466266908</v>
      </c>
      <c r="AD38" s="93">
        <f t="shared" si="14"/>
        <v>0</v>
      </c>
      <c r="AE38" s="93">
        <f t="shared" si="14"/>
        <v>338.99714184023185</v>
      </c>
      <c r="AF38" s="93">
        <f t="shared" si="14"/>
        <v>156.13526278118078</v>
      </c>
      <c r="AG38" s="93">
        <f t="shared" si="14"/>
        <v>537.79557108767949</v>
      </c>
      <c r="AH38" s="98">
        <f t="shared" si="14"/>
        <v>563.39010473082953</v>
      </c>
      <c r="AI38" s="65"/>
    </row>
    <row r="39" spans="1:35" x14ac:dyDescent="0.25">
      <c r="A39" s="133"/>
      <c r="B39" s="148" t="s">
        <v>37</v>
      </c>
      <c r="C39" s="149"/>
      <c r="D39" s="61">
        <v>36974.355236962103</v>
      </c>
      <c r="E39" s="61"/>
      <c r="F39" s="61">
        <v>146.77247331559226</v>
      </c>
      <c r="G39" s="58">
        <f t="shared" si="1"/>
        <v>37121.127710277695</v>
      </c>
      <c r="H39" s="61">
        <v>847.89722312010679</v>
      </c>
      <c r="I39" s="59">
        <f t="shared" si="2"/>
        <v>37969.024933397799</v>
      </c>
      <c r="J39" s="61">
        <v>4.3410624211343389</v>
      </c>
      <c r="K39" s="61"/>
      <c r="L39" s="61"/>
      <c r="M39" s="61">
        <v>73.795251321130664</v>
      </c>
      <c r="N39" s="61">
        <v>14.291655818617107</v>
      </c>
      <c r="O39" s="61">
        <v>1137.5585129473914</v>
      </c>
      <c r="P39" s="59">
        <f t="shared" si="3"/>
        <v>1229.9864825082734</v>
      </c>
      <c r="Q39" s="61">
        <v>217.714968310264</v>
      </c>
      <c r="R39" s="61">
        <v>1165.1282734934086</v>
      </c>
      <c r="S39" s="61">
        <v>1758.8882629878826</v>
      </c>
      <c r="T39" s="59">
        <f t="shared" si="4"/>
        <v>3141.7315047915554</v>
      </c>
      <c r="U39" s="61">
        <v>667.36369915627131</v>
      </c>
      <c r="V39" s="61"/>
      <c r="W39" s="61">
        <v>16.972343657051248</v>
      </c>
      <c r="X39" s="61">
        <v>156.23391824993811</v>
      </c>
      <c r="Y39" s="61"/>
      <c r="Z39" s="59">
        <f t="shared" si="5"/>
        <v>840.56996106326073</v>
      </c>
      <c r="AA39" s="61">
        <v>438.5006027655574</v>
      </c>
      <c r="AB39" s="61"/>
      <c r="AC39" s="61">
        <v>58.410140517113632</v>
      </c>
      <c r="AD39" s="61"/>
      <c r="AE39" s="61">
        <v>358.97477771506271</v>
      </c>
      <c r="AF39" s="61">
        <v>174.80160556057024</v>
      </c>
      <c r="AG39" s="59">
        <f t="shared" si="6"/>
        <v>592.18652379274658</v>
      </c>
      <c r="AH39" s="58">
        <f t="shared" si="0"/>
        <v>44212.000008319192</v>
      </c>
      <c r="AI39" s="65"/>
    </row>
    <row r="40" spans="1:35" x14ac:dyDescent="0.25">
      <c r="A40" s="42" t="s">
        <v>82</v>
      </c>
      <c r="B40" s="39"/>
      <c r="C40" s="3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8"/>
      <c r="AC40" s="65"/>
      <c r="AD40" s="65"/>
      <c r="AE40" s="65"/>
      <c r="AF40" s="65"/>
      <c r="AG40" s="65"/>
      <c r="AH40" s="65"/>
      <c r="AI40" s="65"/>
    </row>
    <row r="41" spans="1:35" x14ac:dyDescent="0.25">
      <c r="A41" s="41" t="s">
        <v>39</v>
      </c>
    </row>
  </sheetData>
  <mergeCells count="20">
    <mergeCell ref="A3:T3"/>
    <mergeCell ref="U3:AH3"/>
    <mergeCell ref="A4:C8"/>
    <mergeCell ref="D7:I7"/>
    <mergeCell ref="J7:P7"/>
    <mergeCell ref="Q7:T7"/>
    <mergeCell ref="U7:Z7"/>
    <mergeCell ref="D4:T5"/>
    <mergeCell ref="D6:T6"/>
    <mergeCell ref="U4:AH5"/>
    <mergeCell ref="U6:AH6"/>
    <mergeCell ref="AC7:AG7"/>
    <mergeCell ref="AH7:AH8"/>
    <mergeCell ref="A9:A39"/>
    <mergeCell ref="B39:C39"/>
    <mergeCell ref="B9:B14"/>
    <mergeCell ref="B15:B21"/>
    <mergeCell ref="B22:B25"/>
    <mergeCell ref="B26:B31"/>
    <mergeCell ref="B34:B38"/>
  </mergeCells>
  <printOptions horizontalCentered="1"/>
  <pageMargins left="0.95" right="0.95" top="1.135" bottom="0.75" header="0.31" footer="0.31"/>
  <pageSetup scale="61" orientation="landscape" r:id="rId1"/>
  <headerFooter>
    <oddFooter>&amp;C&amp;"Book Antiqua,Bold"&amp;12&amp;KC00000EnviStats India 2020 Vol.II Environment Accounts&amp;R&amp;"Book Antiqua,Bold"&amp;12&amp;KC00000A - &amp;P</oddFooter>
  </headerFooter>
  <colBreaks count="1" manualBreakCount="1">
    <brk id="2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72</vt:i4>
      </vt:variant>
    </vt:vector>
  </HeadingPairs>
  <TitlesOfParts>
    <vt:vector size="109" baseType="lpstr">
      <vt:lpstr>AP</vt:lpstr>
      <vt:lpstr>AR</vt:lpstr>
      <vt:lpstr>AS</vt:lpstr>
      <vt:lpstr>BR</vt:lpstr>
      <vt:lpstr>CG</vt:lpstr>
      <vt:lpstr>DL</vt:lpstr>
      <vt:lpstr>GA</vt:lpstr>
      <vt:lpstr>GJ</vt:lpstr>
      <vt:lpstr>HR</vt:lpstr>
      <vt:lpstr>HP</vt:lpstr>
      <vt:lpstr>JK</vt:lpstr>
      <vt:lpstr>JH</vt:lpstr>
      <vt:lpstr>KA</vt:lpstr>
      <vt:lpstr>KL</vt:lpstr>
      <vt:lpstr>MP</vt:lpstr>
      <vt:lpstr>MH</vt:lpstr>
      <vt:lpstr>MN</vt:lpstr>
      <vt:lpstr>ML</vt:lpstr>
      <vt:lpstr>MZ</vt:lpstr>
      <vt:lpstr>NL</vt:lpstr>
      <vt:lpstr>OR</vt:lpstr>
      <vt:lpstr>PB</vt:lpstr>
      <vt:lpstr>RJ</vt:lpstr>
      <vt:lpstr>SK</vt:lpstr>
      <vt:lpstr>TN</vt:lpstr>
      <vt:lpstr>TR</vt:lpstr>
      <vt:lpstr>TG</vt:lpstr>
      <vt:lpstr>UK</vt:lpstr>
      <vt:lpstr>UP</vt:lpstr>
      <vt:lpstr>WB</vt:lpstr>
      <vt:lpstr>CH</vt:lpstr>
      <vt:lpstr>DN</vt:lpstr>
      <vt:lpstr>LD</vt:lpstr>
      <vt:lpstr>AN</vt:lpstr>
      <vt:lpstr>PY</vt:lpstr>
      <vt:lpstr>DD</vt:lpstr>
      <vt:lpstr>INDIA</vt:lpstr>
      <vt:lpstr>AN!Print_Area</vt:lpstr>
      <vt:lpstr>AP!Print_Area</vt:lpstr>
      <vt:lpstr>AR!Print_Area</vt:lpstr>
      <vt:lpstr>CG!Print_Area</vt:lpstr>
      <vt:lpstr>CH!Print_Area</vt:lpstr>
      <vt:lpstr>DD!Print_Area</vt:lpstr>
      <vt:lpstr>DL!Print_Area</vt:lpstr>
      <vt:lpstr>DN!Print_Area</vt:lpstr>
      <vt:lpstr>GA!Print_Area</vt:lpstr>
      <vt:lpstr>GJ!Print_Area</vt:lpstr>
      <vt:lpstr>HP!Print_Area</vt:lpstr>
      <vt:lpstr>HR!Print_Area</vt:lpstr>
      <vt:lpstr>INDIA!Print_Area</vt:lpstr>
      <vt:lpstr>JH!Print_Area</vt:lpstr>
      <vt:lpstr>JK!Print_Area</vt:lpstr>
      <vt:lpstr>KA!Print_Area</vt:lpstr>
      <vt:lpstr>KL!Print_Area</vt:lpstr>
      <vt:lpstr>LD!Print_Area</vt:lpstr>
      <vt:lpstr>MH!Print_Area</vt:lpstr>
      <vt:lpstr>ML!Print_Area</vt:lpstr>
      <vt:lpstr>MN!Print_Area</vt:lpstr>
      <vt:lpstr>MP!Print_Area</vt:lpstr>
      <vt:lpstr>MZ!Print_Area</vt:lpstr>
      <vt:lpstr>NL!Print_Area</vt:lpstr>
      <vt:lpstr>OR!Print_Area</vt:lpstr>
      <vt:lpstr>PB!Print_Area</vt:lpstr>
      <vt:lpstr>PY!Print_Area</vt:lpstr>
      <vt:lpstr>RJ!Print_Area</vt:lpstr>
      <vt:lpstr>SK!Print_Area</vt:lpstr>
      <vt:lpstr>TG!Print_Area</vt:lpstr>
      <vt:lpstr>TN!Print_Area</vt:lpstr>
      <vt:lpstr>TR!Print_Area</vt:lpstr>
      <vt:lpstr>UK!Print_Area</vt:lpstr>
      <vt:lpstr>UP!Print_Area</vt:lpstr>
      <vt:lpstr>WB!Print_Area</vt:lpstr>
      <vt:lpstr>AN!Print_Titles</vt:lpstr>
      <vt:lpstr>AP!Print_Titles</vt:lpstr>
      <vt:lpstr>AR!Print_Titles</vt:lpstr>
      <vt:lpstr>AS!Print_Titles</vt:lpstr>
      <vt:lpstr>BR!Print_Titles</vt:lpstr>
      <vt:lpstr>CG!Print_Titles</vt:lpstr>
      <vt:lpstr>CH!Print_Titles</vt:lpstr>
      <vt:lpstr>DD!Print_Titles</vt:lpstr>
      <vt:lpstr>DL!Print_Titles</vt:lpstr>
      <vt:lpstr>DN!Print_Titles</vt:lpstr>
      <vt:lpstr>GA!Print_Titles</vt:lpstr>
      <vt:lpstr>GJ!Print_Titles</vt:lpstr>
      <vt:lpstr>HP!Print_Titles</vt:lpstr>
      <vt:lpstr>HR!Print_Titles</vt:lpstr>
      <vt:lpstr>INDIA!Print_Titles</vt:lpstr>
      <vt:lpstr>JH!Print_Titles</vt:lpstr>
      <vt:lpstr>JK!Print_Titles</vt:lpstr>
      <vt:lpstr>KA!Print_Titles</vt:lpstr>
      <vt:lpstr>KL!Print_Titles</vt:lpstr>
      <vt:lpstr>LD!Print_Titles</vt:lpstr>
      <vt:lpstr>MH!Print_Titles</vt:lpstr>
      <vt:lpstr>ML!Print_Titles</vt:lpstr>
      <vt:lpstr>MN!Print_Titles</vt:lpstr>
      <vt:lpstr>MP!Print_Titles</vt:lpstr>
      <vt:lpstr>MZ!Print_Titles</vt:lpstr>
      <vt:lpstr>NL!Print_Titles</vt:lpstr>
      <vt:lpstr>OR!Print_Titles</vt:lpstr>
      <vt:lpstr>PB!Print_Titles</vt:lpstr>
      <vt:lpstr>PY!Print_Titles</vt:lpstr>
      <vt:lpstr>RJ!Print_Titles</vt:lpstr>
      <vt:lpstr>SK!Print_Titles</vt:lpstr>
      <vt:lpstr>TG!Print_Titles</vt:lpstr>
      <vt:lpstr>TN!Print_Titles</vt:lpstr>
      <vt:lpstr>TR!Print_Titles</vt:lpstr>
      <vt:lpstr>UK!Print_Titles</vt:lpstr>
      <vt:lpstr>UP!Print_Titles</vt:lpstr>
      <vt:lpstr>WB!Print_Titles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2020-09-30T10:15:10Z</dcterms:modified>
</cp:coreProperties>
</file>